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sers\duncan\Documents\"/>
    </mc:Choice>
  </mc:AlternateContent>
  <bookViews>
    <workbookView xWindow="0" yWindow="0" windowWidth="22755" windowHeight="10965"/>
  </bookViews>
  <sheets>
    <sheet name="Portfolio Design" sheetId="5" r:id="rId1"/>
    <sheet name="Simulation Model" sheetId="2" r:id="rId2"/>
    <sheet name="Comparison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5" l="1"/>
  <c r="G28" i="5"/>
  <c r="C24" i="4"/>
  <c r="C23" i="4"/>
  <c r="U57" i="2"/>
  <c r="U55" i="2"/>
  <c r="U53" i="2"/>
  <c r="U51" i="2"/>
  <c r="U49" i="2"/>
  <c r="U47" i="2"/>
  <c r="U45" i="2"/>
  <c r="U43" i="2"/>
  <c r="U41" i="2"/>
  <c r="U39" i="2"/>
  <c r="U37" i="2"/>
  <c r="U35" i="2"/>
  <c r="U33" i="2"/>
  <c r="T43" i="2"/>
  <c r="T39" i="2"/>
  <c r="T35" i="2"/>
  <c r="T33" i="2"/>
  <c r="T36" i="2"/>
  <c r="S54" i="2"/>
  <c r="S36" i="2"/>
  <c r="T57" i="2"/>
  <c r="T55" i="2"/>
  <c r="T53" i="2"/>
  <c r="T51" i="2"/>
  <c r="T49" i="2"/>
  <c r="T47" i="2"/>
  <c r="T45" i="2"/>
  <c r="T41" i="2"/>
  <c r="T37" i="2"/>
  <c r="U36" i="2"/>
  <c r="T34" i="2"/>
  <c r="S48" i="2"/>
  <c r="S40" i="2"/>
  <c r="S57" i="2"/>
  <c r="S55" i="2"/>
  <c r="S53" i="2"/>
  <c r="S51" i="2"/>
  <c r="S49" i="2"/>
  <c r="S47" i="2"/>
  <c r="S45" i="2"/>
  <c r="S43" i="2"/>
  <c r="S41" i="2"/>
  <c r="S39" i="2"/>
  <c r="S37" i="2"/>
  <c r="S35" i="2"/>
  <c r="S33" i="2"/>
  <c r="U38" i="2"/>
  <c r="S56" i="2"/>
  <c r="S44" i="2"/>
  <c r="S34" i="2"/>
  <c r="U56" i="2"/>
  <c r="U54" i="2"/>
  <c r="U52" i="2"/>
  <c r="U50" i="2"/>
  <c r="U48" i="2"/>
  <c r="U46" i="2"/>
  <c r="U44" i="2"/>
  <c r="U42" i="2"/>
  <c r="U40" i="2"/>
  <c r="U34" i="2"/>
  <c r="S52" i="2"/>
  <c r="S46" i="2"/>
  <c r="S38" i="2"/>
  <c r="T56" i="2"/>
  <c r="T54" i="2"/>
  <c r="T52" i="2"/>
  <c r="T50" i="2"/>
  <c r="T48" i="2"/>
  <c r="T46" i="2"/>
  <c r="T44" i="2"/>
  <c r="T42" i="2"/>
  <c r="T40" i="2"/>
  <c r="T38" i="2"/>
  <c r="S50" i="2"/>
  <c r="S42" i="2"/>
  <c r="U28" i="2"/>
  <c r="U26" i="2"/>
  <c r="U24" i="2"/>
  <c r="U22" i="2"/>
  <c r="U20" i="2"/>
  <c r="U18" i="2"/>
  <c r="U16" i="2"/>
  <c r="U14" i="2"/>
  <c r="U12" i="2"/>
  <c r="U10" i="2"/>
  <c r="U8" i="2"/>
  <c r="U6" i="2"/>
  <c r="T6" i="2"/>
  <c r="S6" i="2"/>
  <c r="U5" i="2"/>
  <c r="T25" i="2"/>
  <c r="T17" i="2"/>
  <c r="T9" i="2"/>
  <c r="S23" i="2"/>
  <c r="S15" i="2"/>
  <c r="S9" i="2"/>
  <c r="T28" i="2"/>
  <c r="T26" i="2"/>
  <c r="T24" i="2"/>
  <c r="T22" i="2"/>
  <c r="T20" i="2"/>
  <c r="T18" i="2"/>
  <c r="T16" i="2"/>
  <c r="T14" i="2"/>
  <c r="T12" i="2"/>
  <c r="T10" i="2"/>
  <c r="T8" i="2"/>
  <c r="U7" i="2"/>
  <c r="T27" i="2"/>
  <c r="T19" i="2"/>
  <c r="T11" i="2"/>
  <c r="S27" i="2"/>
  <c r="S19" i="2"/>
  <c r="S11" i="2"/>
  <c r="S28" i="2"/>
  <c r="S26" i="2"/>
  <c r="S24" i="2"/>
  <c r="S22" i="2"/>
  <c r="S20" i="2"/>
  <c r="S18" i="2"/>
  <c r="S16" i="2"/>
  <c r="S14" i="2"/>
  <c r="S12" i="2"/>
  <c r="S10" i="2"/>
  <c r="S8" i="2"/>
  <c r="U9" i="2"/>
  <c r="T23" i="2"/>
  <c r="T15" i="2"/>
  <c r="T7" i="2"/>
  <c r="S25" i="2"/>
  <c r="S17" i="2"/>
  <c r="S7" i="2"/>
  <c r="U27" i="2"/>
  <c r="U25" i="2"/>
  <c r="U23" i="2"/>
  <c r="U21" i="2"/>
  <c r="U19" i="2"/>
  <c r="U17" i="2"/>
  <c r="U15" i="2"/>
  <c r="U13" i="2"/>
  <c r="U11" i="2"/>
  <c r="T21" i="2"/>
  <c r="T13" i="2"/>
  <c r="T5" i="2"/>
  <c r="S21" i="2"/>
  <c r="S13" i="2"/>
  <c r="S5" i="2"/>
  <c r="U4" i="2"/>
  <c r="T4" i="2"/>
  <c r="S4" i="2"/>
  <c r="D17" i="4"/>
  <c r="C17" i="4"/>
  <c r="D16" i="4"/>
  <c r="C16" i="4"/>
  <c r="X3" i="2" l="1"/>
  <c r="X4" i="2"/>
  <c r="F16" i="4"/>
  <c r="G16" i="4"/>
  <c r="D15" i="4"/>
  <c r="C15" i="4"/>
  <c r="F15" i="4" l="1"/>
  <c r="G15" i="4"/>
  <c r="D14" i="4"/>
  <c r="C14" i="4"/>
  <c r="F14" i="4" l="1"/>
  <c r="G14" i="4"/>
  <c r="D13" i="4"/>
  <c r="C13" i="4"/>
  <c r="D8" i="4"/>
  <c r="C8" i="4"/>
  <c r="F13" i="4" l="1"/>
  <c r="G13" i="4"/>
  <c r="D7" i="4"/>
  <c r="C7" i="4"/>
  <c r="F7" i="4" l="1"/>
  <c r="G7" i="4"/>
  <c r="D6" i="4"/>
  <c r="C6" i="4"/>
  <c r="F6" i="4" l="1"/>
  <c r="G6" i="4"/>
  <c r="D5" i="4"/>
  <c r="C5" i="4"/>
  <c r="F5" i="4" l="1"/>
  <c r="G5" i="4"/>
  <c r="D4" i="4"/>
  <c r="C4" i="4"/>
  <c r="F4" i="4" l="1"/>
  <c r="G4" i="4"/>
  <c r="D3" i="4"/>
  <c r="C3" i="4"/>
  <c r="B31" i="2"/>
  <c r="B2" i="2"/>
  <c r="B32" i="2"/>
  <c r="C32" i="2"/>
  <c r="D32" i="2"/>
  <c r="E32" i="2"/>
  <c r="F32" i="2"/>
  <c r="G32" i="2"/>
  <c r="H32" i="2"/>
  <c r="I32" i="2"/>
  <c r="J32" i="2"/>
  <c r="K32" i="2"/>
  <c r="K3" i="2"/>
  <c r="J3" i="2"/>
  <c r="I3" i="2"/>
  <c r="H3" i="2"/>
  <c r="G3" i="2"/>
  <c r="F3" i="2"/>
  <c r="E3" i="2"/>
  <c r="D3" i="2"/>
  <c r="C3" i="2"/>
  <c r="B3" i="2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K57" i="2"/>
  <c r="E57" i="2"/>
  <c r="D57" i="2"/>
  <c r="C57" i="2"/>
  <c r="E56" i="2"/>
  <c r="D56" i="2"/>
  <c r="C56" i="2"/>
  <c r="E55" i="2"/>
  <c r="D55" i="2"/>
  <c r="C55" i="2"/>
  <c r="E54" i="2"/>
  <c r="D54" i="2"/>
  <c r="C54" i="2"/>
  <c r="E53" i="2"/>
  <c r="D53" i="2"/>
  <c r="C53" i="2"/>
  <c r="E52" i="2"/>
  <c r="D52" i="2"/>
  <c r="C52" i="2"/>
  <c r="E51" i="2"/>
  <c r="D51" i="2"/>
  <c r="C51" i="2"/>
  <c r="E50" i="2"/>
  <c r="D50" i="2"/>
  <c r="C50" i="2"/>
  <c r="E49" i="2"/>
  <c r="D49" i="2"/>
  <c r="C49" i="2"/>
  <c r="E48" i="2"/>
  <c r="D48" i="2"/>
  <c r="C48" i="2"/>
  <c r="E47" i="2"/>
  <c r="D47" i="2"/>
  <c r="C47" i="2"/>
  <c r="E46" i="2"/>
  <c r="D46" i="2"/>
  <c r="C46" i="2"/>
  <c r="E45" i="2"/>
  <c r="D45" i="2"/>
  <c r="C45" i="2"/>
  <c r="E44" i="2"/>
  <c r="D44" i="2"/>
  <c r="C44" i="2"/>
  <c r="E43" i="2"/>
  <c r="D43" i="2"/>
  <c r="C43" i="2"/>
  <c r="E42" i="2"/>
  <c r="D42" i="2"/>
  <c r="C42" i="2"/>
  <c r="E41" i="2"/>
  <c r="D41" i="2"/>
  <c r="C41" i="2"/>
  <c r="E40" i="2"/>
  <c r="D40" i="2"/>
  <c r="C40" i="2"/>
  <c r="E39" i="2"/>
  <c r="D39" i="2"/>
  <c r="C39" i="2"/>
  <c r="E38" i="2"/>
  <c r="D38" i="2"/>
  <c r="C38" i="2"/>
  <c r="E37" i="2"/>
  <c r="D37" i="2"/>
  <c r="C37" i="2"/>
  <c r="E36" i="2"/>
  <c r="D36" i="2"/>
  <c r="C36" i="2"/>
  <c r="E35" i="2"/>
  <c r="D35" i="2"/>
  <c r="C35" i="2"/>
  <c r="E34" i="2"/>
  <c r="D34" i="2"/>
  <c r="C34" i="2"/>
  <c r="E33" i="2"/>
  <c r="D33" i="2"/>
  <c r="C33" i="2"/>
  <c r="F3" i="4" l="1"/>
  <c r="C12" i="4"/>
  <c r="F12" i="4" s="1"/>
  <c r="G3" i="4"/>
  <c r="D12" i="4"/>
  <c r="G12" i="4" s="1"/>
  <c r="B33" i="2"/>
  <c r="F33" i="2"/>
  <c r="G33" i="2"/>
  <c r="H33" i="2"/>
  <c r="I33" i="2"/>
  <c r="J33" i="2"/>
  <c r="B34" i="2"/>
  <c r="K33" i="2"/>
  <c r="F34" i="2"/>
  <c r="B35" i="2"/>
  <c r="G34" i="2"/>
  <c r="J34" i="2"/>
  <c r="H34" i="2"/>
  <c r="K34" i="2"/>
  <c r="I34" i="2"/>
  <c r="F35" i="2"/>
  <c r="B36" i="2"/>
  <c r="G35" i="2"/>
  <c r="J35" i="2"/>
  <c r="K35" i="2"/>
  <c r="H35" i="2"/>
  <c r="I35" i="2"/>
  <c r="F36" i="2"/>
  <c r="H36" i="2"/>
  <c r="J36" i="2"/>
  <c r="B37" i="2"/>
  <c r="G36" i="2"/>
  <c r="K36" i="2"/>
  <c r="I36" i="2"/>
  <c r="F37" i="2"/>
  <c r="H37" i="2"/>
  <c r="K37" i="2"/>
  <c r="G37" i="2"/>
  <c r="J37" i="2"/>
  <c r="B38" i="2"/>
  <c r="I37" i="2"/>
  <c r="F38" i="2"/>
  <c r="I38" i="2"/>
  <c r="B39" i="2"/>
  <c r="G38" i="2"/>
  <c r="J38" i="2"/>
  <c r="K38" i="2"/>
  <c r="H38" i="2"/>
  <c r="F39" i="2"/>
  <c r="H39" i="2"/>
  <c r="J39" i="2"/>
  <c r="G39" i="2"/>
  <c r="K39" i="2"/>
  <c r="B40" i="2"/>
  <c r="I39" i="2"/>
  <c r="F40" i="2"/>
  <c r="I40" i="2"/>
  <c r="B41" i="2"/>
  <c r="G40" i="2"/>
  <c r="J40" i="2"/>
  <c r="H40" i="2"/>
  <c r="K40" i="2"/>
  <c r="F41" i="2"/>
  <c r="I41" i="2"/>
  <c r="B42" i="2"/>
  <c r="G41" i="2"/>
  <c r="J41" i="2"/>
  <c r="H41" i="2"/>
  <c r="K41" i="2"/>
  <c r="F42" i="2"/>
  <c r="H42" i="2"/>
  <c r="B43" i="2"/>
  <c r="G42" i="2"/>
  <c r="J42" i="2"/>
  <c r="K42" i="2"/>
  <c r="I42" i="2"/>
  <c r="F43" i="2"/>
  <c r="I43" i="2"/>
  <c r="B44" i="2"/>
  <c r="G43" i="2"/>
  <c r="J43" i="2"/>
  <c r="H43" i="2"/>
  <c r="K43" i="2"/>
  <c r="F44" i="2"/>
  <c r="B45" i="2"/>
  <c r="G44" i="2"/>
  <c r="J44" i="2"/>
  <c r="K44" i="2"/>
  <c r="H44" i="2"/>
  <c r="I44" i="2"/>
  <c r="F45" i="2"/>
  <c r="B46" i="2"/>
  <c r="G45" i="2"/>
  <c r="J45" i="2"/>
  <c r="K45" i="2"/>
  <c r="H45" i="2"/>
  <c r="I45" i="2"/>
  <c r="F46" i="2"/>
  <c r="I46" i="2"/>
  <c r="K46" i="2"/>
  <c r="G46" i="2"/>
  <c r="J46" i="2"/>
  <c r="H46" i="2"/>
  <c r="B47" i="2"/>
  <c r="F47" i="2"/>
  <c r="I47" i="2"/>
  <c r="K47" i="2"/>
  <c r="G47" i="2"/>
  <c r="J47" i="2"/>
  <c r="H47" i="2"/>
  <c r="B48" i="2"/>
  <c r="F48" i="2"/>
  <c r="I48" i="2"/>
  <c r="K48" i="2"/>
  <c r="G48" i="2"/>
  <c r="J48" i="2"/>
  <c r="H48" i="2"/>
  <c r="B49" i="2"/>
  <c r="F49" i="2"/>
  <c r="I49" i="2"/>
  <c r="B50" i="2"/>
  <c r="G49" i="2"/>
  <c r="J49" i="2"/>
  <c r="H49" i="2"/>
  <c r="K49" i="2"/>
  <c r="F50" i="2"/>
  <c r="I50" i="2"/>
  <c r="B51" i="2"/>
  <c r="G50" i="2"/>
  <c r="J50" i="2"/>
  <c r="H50" i="2"/>
  <c r="K50" i="2"/>
  <c r="G51" i="2"/>
  <c r="J51" i="2"/>
  <c r="K51" i="2"/>
  <c r="H51" i="2"/>
  <c r="I51" i="2"/>
  <c r="F51" i="2"/>
  <c r="B52" i="2"/>
  <c r="F52" i="2"/>
  <c r="H52" i="2"/>
  <c r="I52" i="2"/>
  <c r="G52" i="2"/>
  <c r="K52" i="2"/>
  <c r="J52" i="2"/>
  <c r="B53" i="2"/>
  <c r="F53" i="2"/>
  <c r="I53" i="2"/>
  <c r="J53" i="2"/>
  <c r="G53" i="2"/>
  <c r="B54" i="2"/>
  <c r="H53" i="2"/>
  <c r="K53" i="2"/>
  <c r="F54" i="2"/>
  <c r="B55" i="2"/>
  <c r="G54" i="2"/>
  <c r="J54" i="2"/>
  <c r="H54" i="2"/>
  <c r="I54" i="2"/>
  <c r="K54" i="2"/>
  <c r="F55" i="2"/>
  <c r="I55" i="2"/>
  <c r="G55" i="2"/>
  <c r="B56" i="2"/>
  <c r="H55" i="2"/>
  <c r="J55" i="2"/>
  <c r="K55" i="2"/>
  <c r="F56" i="2"/>
  <c r="I56" i="2"/>
  <c r="B57" i="2"/>
  <c r="G56" i="2"/>
  <c r="J56" i="2"/>
  <c r="H56" i="2"/>
  <c r="K56" i="2"/>
  <c r="I57" i="2"/>
  <c r="H57" i="2"/>
  <c r="J57" i="2"/>
  <c r="G57" i="2"/>
  <c r="F57" i="2"/>
  <c r="C4" i="2"/>
  <c r="D4" i="2"/>
  <c r="E4" i="2"/>
  <c r="C5" i="2"/>
  <c r="D5" i="2"/>
  <c r="E5" i="2"/>
  <c r="C6" i="2"/>
  <c r="D6" i="2"/>
  <c r="E6" i="2"/>
  <c r="C7" i="2"/>
  <c r="D7" i="2"/>
  <c r="E7" i="2"/>
  <c r="C8" i="2"/>
  <c r="D8" i="2"/>
  <c r="E8" i="2"/>
  <c r="C9" i="2"/>
  <c r="D9" i="2"/>
  <c r="E9" i="2"/>
  <c r="C10" i="2"/>
  <c r="D10" i="2"/>
  <c r="E10" i="2"/>
  <c r="C11" i="2"/>
  <c r="D11" i="2"/>
  <c r="E11" i="2"/>
  <c r="C12" i="2"/>
  <c r="D12" i="2"/>
  <c r="E12" i="2"/>
  <c r="C13" i="2"/>
  <c r="D13" i="2"/>
  <c r="E13" i="2"/>
  <c r="C14" i="2"/>
  <c r="D14" i="2"/>
  <c r="E14" i="2"/>
  <c r="C15" i="2"/>
  <c r="D15" i="2"/>
  <c r="E15" i="2"/>
  <c r="C16" i="2"/>
  <c r="D16" i="2"/>
  <c r="E16" i="2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C24" i="2"/>
  <c r="D24" i="2"/>
  <c r="E24" i="2"/>
  <c r="C25" i="2"/>
  <c r="D25" i="2"/>
  <c r="E25" i="2"/>
  <c r="C26" i="2"/>
  <c r="D26" i="2"/>
  <c r="E26" i="2"/>
  <c r="C27" i="2"/>
  <c r="D27" i="2"/>
  <c r="E27" i="2"/>
  <c r="C28" i="2"/>
  <c r="D28" i="2"/>
  <c r="E28" i="2"/>
  <c r="M56" i="2" l="1"/>
  <c r="M54" i="2"/>
  <c r="M55" i="2"/>
  <c r="M42" i="2"/>
  <c r="M49" i="2"/>
  <c r="M41" i="2"/>
  <c r="M38" i="2"/>
  <c r="M36" i="2"/>
  <c r="M48" i="2"/>
  <c r="M35" i="2"/>
  <c r="M57" i="2"/>
  <c r="M53" i="2"/>
  <c r="M51" i="2"/>
  <c r="M47" i="2"/>
  <c r="M46" i="2"/>
  <c r="M39" i="2"/>
  <c r="M50" i="2"/>
  <c r="M45" i="2"/>
  <c r="M44" i="2"/>
  <c r="M37" i="2"/>
  <c r="M52" i="2"/>
  <c r="M43" i="2"/>
  <c r="M40" i="2"/>
  <c r="M34" i="2"/>
  <c r="M33" i="2"/>
  <c r="O33" i="2" s="1"/>
  <c r="H28" i="2"/>
  <c r="F28" i="2"/>
  <c r="G28" i="2"/>
  <c r="I28" i="2"/>
  <c r="K28" i="2"/>
  <c r="J28" i="2"/>
  <c r="B28" i="2"/>
  <c r="J27" i="2"/>
  <c r="I27" i="2"/>
  <c r="G27" i="2"/>
  <c r="F27" i="2"/>
  <c r="H27" i="2"/>
  <c r="K27" i="2"/>
  <c r="B27" i="2"/>
  <c r="J26" i="2"/>
  <c r="H26" i="2"/>
  <c r="F26" i="2"/>
  <c r="I26" i="2"/>
  <c r="K26" i="2"/>
  <c r="G26" i="2"/>
  <c r="B26" i="2"/>
  <c r="J25" i="2"/>
  <c r="H25" i="2"/>
  <c r="K25" i="2"/>
  <c r="I25" i="2"/>
  <c r="G25" i="2"/>
  <c r="F25" i="2"/>
  <c r="B25" i="2"/>
  <c r="J24" i="2"/>
  <c r="H24" i="2"/>
  <c r="K24" i="2"/>
  <c r="I24" i="2"/>
  <c r="G24" i="2"/>
  <c r="F24" i="2"/>
  <c r="B24" i="2"/>
  <c r="J23" i="2"/>
  <c r="H23" i="2"/>
  <c r="F23" i="2"/>
  <c r="I23" i="2"/>
  <c r="G23" i="2"/>
  <c r="K23" i="2"/>
  <c r="B23" i="2"/>
  <c r="J22" i="2"/>
  <c r="H22" i="2"/>
  <c r="F22" i="2"/>
  <c r="I22" i="2"/>
  <c r="K22" i="2"/>
  <c r="G22" i="2"/>
  <c r="B22" i="2"/>
  <c r="J21" i="2"/>
  <c r="H21" i="2"/>
  <c r="F21" i="2"/>
  <c r="I21" i="2"/>
  <c r="G21" i="2"/>
  <c r="K21" i="2"/>
  <c r="B21" i="2"/>
  <c r="J20" i="2"/>
  <c r="H20" i="2"/>
  <c r="K20" i="2"/>
  <c r="I20" i="2"/>
  <c r="G20" i="2"/>
  <c r="F20" i="2"/>
  <c r="B20" i="2"/>
  <c r="J19" i="2"/>
  <c r="H19" i="2"/>
  <c r="K19" i="2"/>
  <c r="I19" i="2"/>
  <c r="G19" i="2"/>
  <c r="F19" i="2"/>
  <c r="B19" i="2"/>
  <c r="J18" i="2"/>
  <c r="I18" i="2"/>
  <c r="G18" i="2"/>
  <c r="H18" i="2"/>
  <c r="K18" i="2"/>
  <c r="F18" i="2"/>
  <c r="B18" i="2"/>
  <c r="J17" i="2"/>
  <c r="G17" i="2"/>
  <c r="K17" i="2"/>
  <c r="I17" i="2"/>
  <c r="F17" i="2"/>
  <c r="H17" i="2"/>
  <c r="B17" i="2"/>
  <c r="J16" i="2"/>
  <c r="H16" i="2"/>
  <c r="F16" i="2"/>
  <c r="I16" i="2"/>
  <c r="K16" i="2"/>
  <c r="G16" i="2"/>
  <c r="B16" i="2"/>
  <c r="J15" i="2"/>
  <c r="H15" i="2"/>
  <c r="K15" i="2"/>
  <c r="I15" i="2"/>
  <c r="G15" i="2"/>
  <c r="F15" i="2"/>
  <c r="B15" i="2"/>
  <c r="J14" i="2"/>
  <c r="H14" i="2"/>
  <c r="F14" i="2"/>
  <c r="I14" i="2"/>
  <c r="K14" i="2"/>
  <c r="G14" i="2"/>
  <c r="B14" i="2"/>
  <c r="J13" i="2"/>
  <c r="G13" i="2"/>
  <c r="F13" i="2"/>
  <c r="I13" i="2"/>
  <c r="H13" i="2"/>
  <c r="K13" i="2"/>
  <c r="B13" i="2"/>
  <c r="J12" i="2"/>
  <c r="G12" i="2"/>
  <c r="K12" i="2"/>
  <c r="I12" i="2"/>
  <c r="H12" i="2"/>
  <c r="F12" i="2"/>
  <c r="B12" i="2"/>
  <c r="J11" i="2"/>
  <c r="G11" i="2"/>
  <c r="F11" i="2"/>
  <c r="I11" i="2"/>
  <c r="H11" i="2"/>
  <c r="K11" i="2"/>
  <c r="B11" i="2"/>
  <c r="J10" i="2"/>
  <c r="K10" i="2"/>
  <c r="I10" i="2"/>
  <c r="F10" i="2"/>
  <c r="H10" i="2"/>
  <c r="G10" i="2"/>
  <c r="B10" i="2"/>
  <c r="J9" i="2"/>
  <c r="H9" i="2"/>
  <c r="I9" i="2"/>
  <c r="F9" i="2"/>
  <c r="G9" i="2"/>
  <c r="K9" i="2"/>
  <c r="B9" i="2"/>
  <c r="J8" i="2"/>
  <c r="G8" i="2"/>
  <c r="F8" i="2"/>
  <c r="I8" i="2"/>
  <c r="K8" i="2"/>
  <c r="H8" i="2"/>
  <c r="B8" i="2"/>
  <c r="J7" i="2"/>
  <c r="G7" i="2"/>
  <c r="I7" i="2"/>
  <c r="F7" i="2"/>
  <c r="H7" i="2"/>
  <c r="K7" i="2"/>
  <c r="B7" i="2"/>
  <c r="J6" i="2"/>
  <c r="G6" i="2"/>
  <c r="K6" i="2"/>
  <c r="I6" i="2"/>
  <c r="H6" i="2"/>
  <c r="F6" i="2"/>
  <c r="B6" i="2"/>
  <c r="J5" i="2"/>
  <c r="G5" i="2"/>
  <c r="F5" i="2"/>
  <c r="I5" i="2"/>
  <c r="H5" i="2"/>
  <c r="K5" i="2"/>
  <c r="B5" i="2"/>
  <c r="J4" i="2"/>
  <c r="I4" i="2"/>
  <c r="G4" i="2"/>
  <c r="K4" i="2"/>
  <c r="H4" i="2"/>
  <c r="F4" i="2"/>
  <c r="B4" i="2"/>
  <c r="M25" i="2" l="1"/>
  <c r="M27" i="2"/>
  <c r="M28" i="2"/>
  <c r="M6" i="2"/>
  <c r="M12" i="2"/>
  <c r="M18" i="2"/>
  <c r="M24" i="2"/>
  <c r="Q33" i="2"/>
  <c r="O34" i="2"/>
  <c r="M4" i="2"/>
  <c r="O4" i="2" s="1"/>
  <c r="M5" i="2"/>
  <c r="M11" i="2"/>
  <c r="M17" i="2"/>
  <c r="M23" i="2"/>
  <c r="M7" i="2"/>
  <c r="M13" i="2"/>
  <c r="M19" i="2"/>
  <c r="M8" i="2"/>
  <c r="M14" i="2"/>
  <c r="M20" i="2"/>
  <c r="M26" i="2"/>
  <c r="M9" i="2"/>
  <c r="M15" i="2"/>
  <c r="M21" i="2"/>
  <c r="M10" i="2"/>
  <c r="M16" i="2"/>
  <c r="M22" i="2"/>
  <c r="Q34" i="2" l="1"/>
  <c r="O35" i="2"/>
  <c r="O5" i="2"/>
  <c r="Q4" i="2"/>
  <c r="Q35" i="2" l="1"/>
  <c r="O36" i="2"/>
  <c r="O6" i="2"/>
  <c r="Q5" i="2"/>
  <c r="Q36" i="2" l="1"/>
  <c r="O37" i="2"/>
  <c r="O7" i="2"/>
  <c r="Q6" i="2"/>
  <c r="Q37" i="2" l="1"/>
  <c r="O38" i="2"/>
  <c r="O8" i="2"/>
  <c r="Q7" i="2"/>
  <c r="Q38" i="2" l="1"/>
  <c r="O39" i="2"/>
  <c r="O9" i="2"/>
  <c r="Q8" i="2"/>
  <c r="Q39" i="2" l="1"/>
  <c r="O40" i="2"/>
  <c r="O10" i="2"/>
  <c r="Q9" i="2"/>
  <c r="Q40" i="2" l="1"/>
  <c r="O41" i="2"/>
  <c r="O11" i="2"/>
  <c r="Q10" i="2"/>
  <c r="Q41" i="2" l="1"/>
  <c r="O42" i="2"/>
  <c r="O12" i="2"/>
  <c r="Q11" i="2"/>
  <c r="Q42" i="2" l="1"/>
  <c r="O43" i="2"/>
  <c r="O13" i="2"/>
  <c r="Q12" i="2"/>
  <c r="Q43" i="2" l="1"/>
  <c r="O44" i="2"/>
  <c r="O14" i="2"/>
  <c r="Q13" i="2"/>
  <c r="Q44" i="2" l="1"/>
  <c r="O45" i="2"/>
  <c r="O15" i="2"/>
  <c r="Q14" i="2"/>
  <c r="Q45" i="2" l="1"/>
  <c r="O46" i="2"/>
  <c r="O16" i="2"/>
  <c r="Q15" i="2"/>
  <c r="Q46" i="2" l="1"/>
  <c r="O47" i="2"/>
  <c r="O17" i="2"/>
  <c r="Q16" i="2"/>
  <c r="Q47" i="2" l="1"/>
  <c r="O48" i="2"/>
  <c r="O18" i="2"/>
  <c r="Q17" i="2"/>
  <c r="Q48" i="2" l="1"/>
  <c r="O49" i="2"/>
  <c r="O19" i="2"/>
  <c r="Q18" i="2"/>
  <c r="Q49" i="2" l="1"/>
  <c r="O50" i="2"/>
  <c r="O20" i="2"/>
  <c r="Q19" i="2"/>
  <c r="Q50" i="2" l="1"/>
  <c r="O51" i="2"/>
  <c r="O21" i="2"/>
  <c r="Q20" i="2"/>
  <c r="Q51" i="2" l="1"/>
  <c r="O52" i="2"/>
  <c r="O22" i="2"/>
  <c r="Q21" i="2"/>
  <c r="Q52" i="2" l="1"/>
  <c r="O53" i="2"/>
  <c r="O23" i="2"/>
  <c r="Q22" i="2"/>
  <c r="Q53" i="2" l="1"/>
  <c r="O54" i="2"/>
  <c r="O24" i="2"/>
  <c r="Q23" i="2"/>
  <c r="Q54" i="2" l="1"/>
  <c r="O55" i="2"/>
  <c r="O25" i="2"/>
  <c r="Q24" i="2"/>
  <c r="Q55" i="2" l="1"/>
  <c r="O56" i="2"/>
  <c r="O26" i="2"/>
  <c r="Q25" i="2"/>
  <c r="Q56" i="2" l="1"/>
  <c r="O57" i="2"/>
  <c r="Q57" i="2" s="1"/>
  <c r="O27" i="2"/>
  <c r="Q26" i="2"/>
  <c r="O28" i="2" l="1"/>
  <c r="Q28" i="2" s="1"/>
  <c r="Q27" i="2"/>
</calcChain>
</file>

<file path=xl/sharedStrings.xml><?xml version="1.0" encoding="utf-8"?>
<sst xmlns="http://schemas.openxmlformats.org/spreadsheetml/2006/main" count="67" uniqueCount="37">
  <si>
    <t>Asset</t>
  </si>
  <si>
    <t>Mean</t>
  </si>
  <si>
    <t>StdDev</t>
  </si>
  <si>
    <t>Distribution</t>
  </si>
  <si>
    <t>Allocation</t>
  </si>
  <si>
    <t>Log-Normal</t>
  </si>
  <si>
    <t>Cash</t>
  </si>
  <si>
    <t>Fixed</t>
  </si>
  <si>
    <t>Mutual Fund</t>
  </si>
  <si>
    <t>Index</t>
  </si>
  <si>
    <t>Aggregate</t>
  </si>
  <si>
    <t>Compound</t>
  </si>
  <si>
    <t>Period</t>
  </si>
  <si>
    <t>Portfolio A</t>
  </si>
  <si>
    <t>Annualized</t>
  </si>
  <si>
    <t>Portfolio B</t>
  </si>
  <si>
    <t>10-Year Return</t>
  </si>
  <si>
    <t>10th Percentile</t>
  </si>
  <si>
    <t>90th Percentile</t>
  </si>
  <si>
    <t>Median</t>
  </si>
  <si>
    <t>25-Year Return</t>
  </si>
  <si>
    <t>Probability of Loss</t>
  </si>
  <si>
    <t>REIT</t>
  </si>
  <si>
    <t>10th %</t>
  </si>
  <si>
    <t>90th %</t>
  </si>
  <si>
    <t>Chart Data</t>
  </si>
  <si>
    <t>Simulation Information</t>
  </si>
  <si>
    <t>Trials</t>
  </si>
  <si>
    <t>Elapsed Time</t>
  </si>
  <si>
    <t>Callouts</t>
  </si>
  <si>
    <t>A</t>
  </si>
  <si>
    <t>B</t>
  </si>
  <si>
    <t>This model requires the RiskAMP Add-in.  You can download a free trial version from our website here:</t>
  </si>
  <si>
    <t>www.riskamp.com/download</t>
  </si>
  <si>
    <t>Add up to 10 assets in each portfolio, with your desired characteristics.  Then run a simulation and look athe Comparison tab to see the relative performance over time.</t>
  </si>
  <si>
    <t>In the Simulation Model tab, we calculate the value of each portfolio over 25 years.  The Comparison tab is based on statistics observed during the simulation.</t>
  </si>
  <si>
    <t>The allocation doesn't have to add up to 100%.  We use the sum of the column, so weights will be relative to the sum.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</si>
</sst>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7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4"/>
      </top>
      <bottom style="thin">
        <color theme="4"/>
      </bottom>
      <diagonal/>
    </border>
    <border>
      <left/>
      <right style="thin">
        <color theme="0" tint="-0.34998626667073579"/>
      </right>
      <top style="thin">
        <color theme="4"/>
      </top>
      <bottom style="thin">
        <color theme="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4"/>
      </top>
      <bottom style="thin">
        <color theme="0" tint="-0.34998626667073579"/>
      </bottom>
      <diagonal/>
    </border>
    <border>
      <left/>
      <right/>
      <top style="thin">
        <color theme="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4"/>
      </bottom>
      <diagonal/>
    </border>
    <border>
      <left/>
      <right style="thin">
        <color theme="0" tint="-0.34998626667073579"/>
      </right>
      <top style="thin">
        <color theme="4"/>
      </top>
      <bottom/>
      <diagonal/>
    </border>
    <border>
      <left/>
      <right style="thin">
        <color theme="0" tint="-0.34998626667073579"/>
      </right>
      <top/>
      <bottom style="thin">
        <color theme="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66">
    <xf numFmtId="0" fontId="0" fillId="0" borderId="0" xfId="0"/>
    <xf numFmtId="10" fontId="0" fillId="0" borderId="0" xfId="1" applyNumberFormat="1" applyFont="1"/>
    <xf numFmtId="10" fontId="0" fillId="0" borderId="0" xfId="0" applyNumberFormat="1"/>
    <xf numFmtId="0" fontId="0" fillId="0" borderId="1" xfId="0" applyBorder="1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0" fontId="0" fillId="0" borderId="1" xfId="0" applyBorder="1"/>
    <xf numFmtId="10" fontId="0" fillId="2" borderId="0" xfId="1" applyNumberFormat="1" applyFont="1" applyFill="1"/>
    <xf numFmtId="0" fontId="0" fillId="0" borderId="0" xfId="0" applyAlignment="1">
      <alignment horizontal="center"/>
    </xf>
    <xf numFmtId="164" fontId="0" fillId="0" borderId="0" xfId="1" applyNumberFormat="1" applyFont="1" applyBorder="1" applyAlignment="1">
      <alignment horizontal="center"/>
    </xf>
    <xf numFmtId="10" fontId="0" fillId="0" borderId="0" xfId="1" applyNumberFormat="1" applyFont="1" applyFill="1"/>
    <xf numFmtId="0" fontId="0" fillId="3" borderId="0" xfId="0" applyFill="1"/>
    <xf numFmtId="0" fontId="0" fillId="5" borderId="0" xfId="0" applyFill="1"/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0" fontId="0" fillId="3" borderId="8" xfId="0" applyFill="1" applyBorder="1"/>
    <xf numFmtId="164" fontId="0" fillId="5" borderId="10" xfId="1" applyNumberFormat="1" applyFont="1" applyFill="1" applyBorder="1"/>
    <xf numFmtId="164" fontId="0" fillId="3" borderId="10" xfId="1" applyNumberFormat="1" applyFont="1" applyFill="1" applyBorder="1"/>
    <xf numFmtId="0" fontId="0" fillId="3" borderId="11" xfId="0" applyFill="1" applyBorder="1"/>
    <xf numFmtId="0" fontId="0" fillId="3" borderId="12" xfId="0" applyFill="1" applyBorder="1"/>
    <xf numFmtId="9" fontId="0" fillId="3" borderId="13" xfId="0" applyNumberFormat="1" applyFill="1" applyBorder="1"/>
    <xf numFmtId="0" fontId="4" fillId="3" borderId="3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5" borderId="14" xfId="0" applyFill="1" applyBorder="1"/>
    <xf numFmtId="0" fontId="0" fillId="3" borderId="15" xfId="0" applyFill="1" applyBorder="1"/>
    <xf numFmtId="0" fontId="0" fillId="5" borderId="15" xfId="0" applyFill="1" applyBorder="1"/>
    <xf numFmtId="0" fontId="0" fillId="3" borderId="16" xfId="0" applyFill="1" applyBorder="1"/>
    <xf numFmtId="0" fontId="0" fillId="5" borderId="14" xfId="0" applyFill="1" applyBorder="1" applyAlignment="1">
      <alignment horizontal="right"/>
    </xf>
    <xf numFmtId="0" fontId="0" fillId="3" borderId="15" xfId="0" applyFill="1" applyBorder="1" applyAlignment="1">
      <alignment horizontal="right"/>
    </xf>
    <xf numFmtId="0" fontId="0" fillId="5" borderId="15" xfId="0" applyFill="1" applyBorder="1" applyAlignment="1">
      <alignment horizontal="right"/>
    </xf>
    <xf numFmtId="0" fontId="0" fillId="3" borderId="16" xfId="0" applyFill="1" applyBorder="1" applyAlignment="1">
      <alignment horizontal="right"/>
    </xf>
    <xf numFmtId="164" fontId="0" fillId="5" borderId="14" xfId="1" applyNumberFormat="1" applyFont="1" applyFill="1" applyBorder="1"/>
    <xf numFmtId="164" fontId="0" fillId="3" borderId="15" xfId="1" applyNumberFormat="1" applyFont="1" applyFill="1" applyBorder="1"/>
    <xf numFmtId="164" fontId="0" fillId="5" borderId="15" xfId="1" applyNumberFormat="1" applyFont="1" applyFill="1" applyBorder="1"/>
    <xf numFmtId="164" fontId="0" fillId="3" borderId="16" xfId="1" applyNumberFormat="1" applyFont="1" applyFill="1" applyBorder="1"/>
    <xf numFmtId="0" fontId="0" fillId="5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5" borderId="17" xfId="0" applyFill="1" applyBorder="1" applyAlignment="1">
      <alignment horizontal="right"/>
    </xf>
    <xf numFmtId="0" fontId="0" fillId="3" borderId="10" xfId="0" applyFill="1" applyBorder="1" applyAlignment="1">
      <alignment horizontal="right"/>
    </xf>
    <xf numFmtId="0" fontId="0" fillId="5" borderId="10" xfId="0" applyFill="1" applyBorder="1" applyAlignment="1">
      <alignment horizontal="right"/>
    </xf>
    <xf numFmtId="0" fontId="0" fillId="3" borderId="18" xfId="0" applyFill="1" applyBorder="1" applyAlignment="1">
      <alignment horizontal="right"/>
    </xf>
    <xf numFmtId="0" fontId="3" fillId="4" borderId="5" xfId="0" applyFont="1" applyFill="1" applyBorder="1"/>
    <xf numFmtId="0" fontId="2" fillId="4" borderId="6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3" borderId="0" xfId="1" applyNumberFormat="1" applyFont="1" applyFill="1"/>
    <xf numFmtId="10" fontId="0" fillId="3" borderId="0" xfId="1" applyNumberFormat="1" applyFont="1" applyFill="1"/>
    <xf numFmtId="0" fontId="0" fillId="3" borderId="0" xfId="0" applyFill="1" applyAlignment="1">
      <alignment horizontal="right"/>
    </xf>
    <xf numFmtId="43" fontId="0" fillId="3" borderId="0" xfId="2" applyFont="1" applyFill="1"/>
    <xf numFmtId="0" fontId="0" fillId="5" borderId="0" xfId="0" applyFill="1" applyAlignment="1">
      <alignment horizontal="right"/>
    </xf>
    <xf numFmtId="164" fontId="0" fillId="5" borderId="0" xfId="1" applyNumberFormat="1" applyFont="1" applyFill="1"/>
    <xf numFmtId="0" fontId="0" fillId="3" borderId="0" xfId="0" applyFill="1" applyBorder="1"/>
    <xf numFmtId="164" fontId="0" fillId="5" borderId="17" xfId="1" applyNumberFormat="1" applyFont="1" applyFill="1" applyBorder="1"/>
    <xf numFmtId="167" fontId="0" fillId="5" borderId="0" xfId="2" applyNumberFormat="1" applyFont="1" applyFill="1"/>
    <xf numFmtId="0" fontId="0" fillId="3" borderId="0" xfId="0" applyFill="1" applyBorder="1" applyAlignment="1">
      <alignment vertical="top" wrapText="1"/>
    </xf>
    <xf numFmtId="0" fontId="5" fillId="3" borderId="0" xfId="3" applyFill="1" applyBorder="1"/>
    <xf numFmtId="0" fontId="0" fillId="3" borderId="0" xfId="0" applyFill="1" applyBorder="1" applyAlignment="1">
      <alignment vertical="top"/>
    </xf>
    <xf numFmtId="0" fontId="2" fillId="4" borderId="0" xfId="0" applyFont="1" applyFill="1" applyBorder="1"/>
    <xf numFmtId="0" fontId="3" fillId="4" borderId="4" xfId="0" applyFont="1" applyFill="1" applyBorder="1" applyAlignment="1">
      <alignment horizontal="center"/>
    </xf>
    <xf numFmtId="0" fontId="2" fillId="4" borderId="4" xfId="0" applyFont="1" applyFill="1" applyBorder="1"/>
    <xf numFmtId="0" fontId="3" fillId="4" borderId="4" xfId="0" applyFont="1" applyFill="1" applyBorder="1"/>
    <xf numFmtId="0" fontId="0" fillId="3" borderId="2" xfId="0" applyFill="1" applyBorder="1"/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Median Return, 25 Years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Comparison!$C$3</c:f>
              <c:strCache>
                <c:ptCount val="1"/>
                <c:pt idx="0">
                  <c:v>Portfolio 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'Simulation Model'!$A$4:$A$28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'Simulation Model'!$S$4:$S$28</c:f>
              <c:numCache>
                <c:formatCode>0.0%</c:formatCode>
                <c:ptCount val="25"/>
                <c:pt idx="0">
                  <c:v>4.1447302985254141E-2</c:v>
                </c:pt>
                <c:pt idx="1">
                  <c:v>8.6274204824715151E-2</c:v>
                </c:pt>
                <c:pt idx="2">
                  <c:v>0.13283174409280329</c:v>
                </c:pt>
                <c:pt idx="3">
                  <c:v>0.18476186306206732</c:v>
                </c:pt>
                <c:pt idx="4">
                  <c:v>0.23083868451648692</c:v>
                </c:pt>
                <c:pt idx="5">
                  <c:v>0.2850662689957002</c:v>
                </c:pt>
                <c:pt idx="6">
                  <c:v>0.33788086889950808</c:v>
                </c:pt>
                <c:pt idx="7">
                  <c:v>0.3943020634792227</c:v>
                </c:pt>
                <c:pt idx="8">
                  <c:v>0.45460635366391933</c:v>
                </c:pt>
                <c:pt idx="9">
                  <c:v>0.51522515630403021</c:v>
                </c:pt>
                <c:pt idx="10">
                  <c:v>0.58452156499435426</c:v>
                </c:pt>
                <c:pt idx="11">
                  <c:v>0.64972416199827676</c:v>
                </c:pt>
                <c:pt idx="12">
                  <c:v>0.73221200617981297</c:v>
                </c:pt>
                <c:pt idx="13">
                  <c:v>0.80503431643470713</c:v>
                </c:pt>
                <c:pt idx="14">
                  <c:v>0.87890738005675528</c:v>
                </c:pt>
                <c:pt idx="15">
                  <c:v>0.96125603229499923</c:v>
                </c:pt>
                <c:pt idx="16">
                  <c:v>1.0450389921019063</c:v>
                </c:pt>
                <c:pt idx="17">
                  <c:v>1.1356340314516742</c:v>
                </c:pt>
                <c:pt idx="18">
                  <c:v>1.2154606030840909</c:v>
                </c:pt>
                <c:pt idx="19">
                  <c:v>1.3088761197217642</c:v>
                </c:pt>
                <c:pt idx="20">
                  <c:v>1.4055795750356435</c:v>
                </c:pt>
                <c:pt idx="21">
                  <c:v>1.5169636745168296</c:v>
                </c:pt>
                <c:pt idx="22">
                  <c:v>1.6272590376399525</c:v>
                </c:pt>
                <c:pt idx="23">
                  <c:v>1.7381871394424362</c:v>
                </c:pt>
                <c:pt idx="24">
                  <c:v>1.8569106197274055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Comparison!$D$3</c:f>
              <c:strCache>
                <c:ptCount val="1"/>
                <c:pt idx="0">
                  <c:v>Portfolio B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'Simulation Model'!$A$33:$A$57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'Simulation Model'!$S$33:$S$57</c:f>
              <c:numCache>
                <c:formatCode>0.0%</c:formatCode>
                <c:ptCount val="25"/>
                <c:pt idx="0">
                  <c:v>4.5329247469144518E-2</c:v>
                </c:pt>
                <c:pt idx="1">
                  <c:v>9.3180689555838914E-2</c:v>
                </c:pt>
                <c:pt idx="2">
                  <c:v>0.14373282319648761</c:v>
                </c:pt>
                <c:pt idx="3">
                  <c:v>0.19793404085872313</c:v>
                </c:pt>
                <c:pt idx="4">
                  <c:v>0.25639241635618726</c:v>
                </c:pt>
                <c:pt idx="5">
                  <c:v>0.3130182805660402</c:v>
                </c:pt>
                <c:pt idx="6">
                  <c:v>0.37242005325955496</c:v>
                </c:pt>
                <c:pt idx="7">
                  <c:v>0.43974924002217941</c:v>
                </c:pt>
                <c:pt idx="8">
                  <c:v>0.50295603108917497</c:v>
                </c:pt>
                <c:pt idx="9">
                  <c:v>0.57373377542945869</c:v>
                </c:pt>
                <c:pt idx="10">
                  <c:v>0.64744842109378609</c:v>
                </c:pt>
                <c:pt idx="11">
                  <c:v>0.72226662745660186</c:v>
                </c:pt>
                <c:pt idx="12">
                  <c:v>0.8133763198052637</c:v>
                </c:pt>
                <c:pt idx="13">
                  <c:v>0.89430050339931388</c:v>
                </c:pt>
                <c:pt idx="14">
                  <c:v>0.98382566139725647</c:v>
                </c:pt>
                <c:pt idx="15">
                  <c:v>1.0856379926345561</c:v>
                </c:pt>
                <c:pt idx="16">
                  <c:v>1.1656921848637087</c:v>
                </c:pt>
                <c:pt idx="17">
                  <c:v>1.2781491114990553</c:v>
                </c:pt>
                <c:pt idx="18">
                  <c:v>1.3805465524464879</c:v>
                </c:pt>
                <c:pt idx="19">
                  <c:v>1.4770068637582345</c:v>
                </c:pt>
                <c:pt idx="20">
                  <c:v>1.5931578248114313</c:v>
                </c:pt>
                <c:pt idx="21">
                  <c:v>1.713364213389827</c:v>
                </c:pt>
                <c:pt idx="22">
                  <c:v>1.8465796709269675</c:v>
                </c:pt>
                <c:pt idx="23">
                  <c:v>1.9633008671848513</c:v>
                </c:pt>
                <c:pt idx="24">
                  <c:v>2.1109935406201235</c:v>
                </c:pt>
              </c:numCache>
            </c:numRef>
          </c:yVal>
          <c:smooth val="0"/>
        </c:ser>
        <c:ser>
          <c:idx val="2"/>
          <c:order val="2"/>
          <c:tx>
            <c:v>Callouts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FFF53FBD-708B-4D55-936C-C45D385089B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:  </a:t>
                    </a:r>
                    <a:fld id="{0B7E271C-7F86-42DD-89DD-22BB501952A6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separator>: 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7397A6E1-D054-476E-994C-5D4950E6553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:  </a:t>
                    </a:r>
                    <a:fld id="{A3B30FFB-3015-4D96-AD7C-B4C5811D1A22}" type="YVALUE">
                      <a:rPr lang="en-US" baseline="0"/>
                      <a:pPr/>
                      <a:t>[Y VALUE]</a:t>
                    </a:fld>
                    <a:endParaRPr lang="en-US" baseline="0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separator>: 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eparator>: 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  <c15:showDataLabelsRange val="1"/>
                <c15:showLeaderLines val="0"/>
              </c:ext>
            </c:extLst>
          </c:dLbls>
          <c:xVal>
            <c:numRef>
              <c:f>'Simulation Model'!$W$3:$W$4</c:f>
              <c:numCache>
                <c:formatCode>General</c:formatCode>
                <c:ptCount val="2"/>
                <c:pt idx="0">
                  <c:v>25</c:v>
                </c:pt>
                <c:pt idx="1">
                  <c:v>25</c:v>
                </c:pt>
              </c:numCache>
            </c:numRef>
          </c:xVal>
          <c:yVal>
            <c:numRef>
              <c:f>'Simulation Model'!$X$3:$X$4</c:f>
              <c:numCache>
                <c:formatCode>0.0%</c:formatCode>
                <c:ptCount val="2"/>
                <c:pt idx="0">
                  <c:v>1.8569106197274055</c:v>
                </c:pt>
                <c:pt idx="1">
                  <c:v>2.1109935406201235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'Simulation Model'!$Y$3:$Y$4</c15:f>
                <c15:dlblRangeCache>
                  <c:ptCount val="2"/>
                  <c:pt idx="0">
                    <c:v>A</c:v>
                  </c:pt>
                  <c:pt idx="1">
                    <c:v>B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6528216"/>
        <c:axId val="506529000"/>
      </c:scatterChart>
      <c:valAx>
        <c:axId val="506528216"/>
        <c:scaling>
          <c:orientation val="minMax"/>
          <c:max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529000"/>
        <c:crosses val="autoZero"/>
        <c:crossBetween val="midCat"/>
      </c:valAx>
      <c:valAx>
        <c:axId val="506529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528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128587</xdr:colOff>
      <xdr:row>1</xdr:row>
      <xdr:rowOff>80962</xdr:rowOff>
    </xdr:from>
    <xdr:to>
      <xdr:col>15</xdr:col>
      <xdr:colOff>433387</xdr:colOff>
      <xdr:row>22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iskamp.com/download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8"/>
  <sheetViews>
    <sheetView tabSelected="1" workbookViewId="0">
      <selection activeCell="I16" sqref="I16"/>
    </sheetView>
  </sheetViews>
  <sheetFormatPr defaultRowHeight="15" x14ac:dyDescent="0.25"/>
  <cols>
    <col min="1" max="1" width="3.85546875" style="11" customWidth="1"/>
    <col min="2" max="2" width="4.42578125" style="11" customWidth="1"/>
    <col min="3" max="3" width="22.85546875" style="11" customWidth="1"/>
    <col min="4" max="5" width="12.7109375" style="11" customWidth="1"/>
    <col min="6" max="7" width="15.140625" style="11" customWidth="1"/>
    <col min="8" max="8" width="4.85546875" style="11" customWidth="1"/>
    <col min="9" max="16384" width="9.140625" style="11"/>
  </cols>
  <sheetData>
    <row r="2" spans="2:17" x14ac:dyDescent="0.25">
      <c r="B2" s="43"/>
      <c r="C2" s="44" t="s">
        <v>13</v>
      </c>
      <c r="D2" s="45"/>
      <c r="E2" s="45"/>
      <c r="F2" s="45"/>
      <c r="G2" s="46"/>
      <c r="I2" s="58" t="s">
        <v>32</v>
      </c>
      <c r="J2" s="58"/>
      <c r="K2" s="58"/>
      <c r="L2" s="58"/>
      <c r="M2" s="58"/>
      <c r="N2" s="58"/>
      <c r="O2" s="58"/>
      <c r="P2" s="58"/>
      <c r="Q2" s="55"/>
    </row>
    <row r="3" spans="2:17" x14ac:dyDescent="0.25">
      <c r="B3" s="15"/>
      <c r="C3" s="21" t="s">
        <v>0</v>
      </c>
      <c r="D3" s="21" t="s">
        <v>1</v>
      </c>
      <c r="E3" s="21" t="s">
        <v>2</v>
      </c>
      <c r="F3" s="21" t="s">
        <v>3</v>
      </c>
      <c r="G3" s="22" t="s">
        <v>4</v>
      </c>
      <c r="I3" s="58"/>
      <c r="J3" s="58"/>
      <c r="K3" s="58"/>
      <c r="L3" s="58"/>
      <c r="M3" s="58"/>
      <c r="N3" s="58"/>
      <c r="O3" s="58"/>
      <c r="P3" s="58"/>
      <c r="Q3" s="55"/>
    </row>
    <row r="4" spans="2:17" x14ac:dyDescent="0.25">
      <c r="B4" s="23">
        <v>1</v>
      </c>
      <c r="C4" s="27" t="s">
        <v>6</v>
      </c>
      <c r="D4" s="31">
        <v>0.02</v>
      </c>
      <c r="E4" s="31"/>
      <c r="F4" s="35" t="s">
        <v>7</v>
      </c>
      <c r="G4" s="16">
        <v>0.2</v>
      </c>
      <c r="I4" s="59" t="s">
        <v>33</v>
      </c>
      <c r="J4" s="55"/>
      <c r="K4" s="55"/>
      <c r="L4" s="55"/>
      <c r="M4" s="55"/>
      <c r="N4" s="55"/>
      <c r="O4" s="55"/>
      <c r="P4" s="55"/>
      <c r="Q4" s="55"/>
    </row>
    <row r="5" spans="2:17" x14ac:dyDescent="0.25">
      <c r="B5" s="24">
        <v>2</v>
      </c>
      <c r="C5" s="28" t="s">
        <v>8</v>
      </c>
      <c r="D5" s="32">
        <v>5.6000000000000001E-2</v>
      </c>
      <c r="E5" s="32">
        <v>8.8999999999999996E-2</v>
      </c>
      <c r="F5" s="36" t="s">
        <v>5</v>
      </c>
      <c r="G5" s="17">
        <v>0.4</v>
      </c>
      <c r="I5" s="55"/>
      <c r="J5" s="55"/>
      <c r="K5" s="55"/>
      <c r="L5" s="55"/>
      <c r="M5" s="55"/>
      <c r="N5" s="55"/>
      <c r="O5" s="55"/>
      <c r="P5" s="55"/>
      <c r="Q5" s="55"/>
    </row>
    <row r="6" spans="2:17" x14ac:dyDescent="0.25">
      <c r="B6" s="25">
        <v>3</v>
      </c>
      <c r="C6" s="29" t="s">
        <v>9</v>
      </c>
      <c r="D6" s="33">
        <v>4.3999999999999997E-2</v>
      </c>
      <c r="E6" s="33">
        <v>9.7000000000000003E-2</v>
      </c>
      <c r="F6" s="37" t="s">
        <v>5</v>
      </c>
      <c r="G6" s="16">
        <v>0.4</v>
      </c>
      <c r="I6" s="58" t="s">
        <v>34</v>
      </c>
      <c r="J6" s="58"/>
      <c r="K6" s="58"/>
      <c r="L6" s="58"/>
      <c r="M6" s="58"/>
      <c r="N6" s="58"/>
      <c r="O6" s="58"/>
      <c r="P6" s="58"/>
      <c r="Q6" s="55"/>
    </row>
    <row r="7" spans="2:17" x14ac:dyDescent="0.25">
      <c r="B7" s="24">
        <v>4</v>
      </c>
      <c r="C7" s="28"/>
      <c r="D7" s="32"/>
      <c r="E7" s="32"/>
      <c r="F7" s="36"/>
      <c r="G7" s="17"/>
      <c r="I7" s="58"/>
      <c r="J7" s="58"/>
      <c r="K7" s="58"/>
      <c r="L7" s="58"/>
      <c r="M7" s="58"/>
      <c r="N7" s="58"/>
      <c r="O7" s="58"/>
      <c r="P7" s="58"/>
      <c r="Q7" s="55"/>
    </row>
    <row r="8" spans="2:17" x14ac:dyDescent="0.25">
      <c r="B8" s="25">
        <v>5</v>
      </c>
      <c r="C8" s="29"/>
      <c r="D8" s="33"/>
      <c r="E8" s="33"/>
      <c r="F8" s="37"/>
      <c r="G8" s="16"/>
      <c r="I8" s="58"/>
      <c r="J8" s="58"/>
      <c r="K8" s="58"/>
      <c r="L8" s="58"/>
      <c r="M8" s="58"/>
      <c r="N8" s="58"/>
      <c r="O8" s="58"/>
      <c r="P8" s="58"/>
      <c r="Q8" s="55"/>
    </row>
    <row r="9" spans="2:17" x14ac:dyDescent="0.25">
      <c r="B9" s="24">
        <v>6</v>
      </c>
      <c r="C9" s="28"/>
      <c r="D9" s="32"/>
      <c r="E9" s="32"/>
      <c r="F9" s="36"/>
      <c r="G9" s="17"/>
      <c r="I9" s="58"/>
      <c r="J9" s="58"/>
      <c r="K9" s="58"/>
      <c r="L9" s="58"/>
      <c r="M9" s="58"/>
      <c r="N9" s="58"/>
      <c r="O9" s="58"/>
      <c r="P9" s="58"/>
      <c r="Q9" s="55"/>
    </row>
    <row r="10" spans="2:17" ht="15" customHeight="1" x14ac:dyDescent="0.25">
      <c r="B10" s="25">
        <v>7</v>
      </c>
      <c r="C10" s="29"/>
      <c r="D10" s="33"/>
      <c r="E10" s="33"/>
      <c r="F10" s="37"/>
      <c r="G10" s="16"/>
      <c r="I10" s="58" t="s">
        <v>36</v>
      </c>
      <c r="J10" s="58"/>
      <c r="K10" s="58"/>
      <c r="L10" s="58"/>
      <c r="M10" s="58"/>
      <c r="N10" s="58"/>
      <c r="O10" s="58"/>
      <c r="P10" s="58"/>
      <c r="Q10" s="55"/>
    </row>
    <row r="11" spans="2:17" x14ac:dyDescent="0.25">
      <c r="B11" s="24">
        <v>8</v>
      </c>
      <c r="C11" s="28"/>
      <c r="D11" s="32"/>
      <c r="E11" s="32"/>
      <c r="F11" s="36"/>
      <c r="G11" s="17"/>
      <c r="I11" s="58"/>
      <c r="J11" s="58"/>
      <c r="K11" s="58"/>
      <c r="L11" s="58"/>
      <c r="M11" s="58"/>
      <c r="N11" s="58"/>
      <c r="O11" s="58"/>
      <c r="P11" s="58"/>
      <c r="Q11" s="55"/>
    </row>
    <row r="12" spans="2:17" x14ac:dyDescent="0.25">
      <c r="B12" s="25">
        <v>9</v>
      </c>
      <c r="C12" s="29"/>
      <c r="D12" s="33"/>
      <c r="E12" s="33"/>
      <c r="F12" s="37"/>
      <c r="G12" s="16"/>
      <c r="I12" s="60"/>
      <c r="J12" s="60"/>
      <c r="K12" s="60"/>
      <c r="L12" s="60"/>
      <c r="M12" s="60"/>
      <c r="N12" s="60"/>
      <c r="O12" s="60"/>
      <c r="P12" s="60"/>
      <c r="Q12" s="55"/>
    </row>
    <row r="13" spans="2:17" x14ac:dyDescent="0.25">
      <c r="B13" s="26">
        <v>10</v>
      </c>
      <c r="C13" s="30"/>
      <c r="D13" s="34"/>
      <c r="E13" s="34"/>
      <c r="F13" s="38"/>
      <c r="G13" s="17"/>
      <c r="I13" s="58" t="s">
        <v>35</v>
      </c>
      <c r="J13" s="58"/>
      <c r="K13" s="58"/>
      <c r="L13" s="58"/>
      <c r="M13" s="58"/>
      <c r="N13" s="58"/>
      <c r="O13" s="58"/>
      <c r="P13" s="58"/>
      <c r="Q13" s="55"/>
    </row>
    <row r="14" spans="2:17" x14ac:dyDescent="0.25">
      <c r="B14" s="18"/>
      <c r="C14" s="19"/>
      <c r="D14" s="19"/>
      <c r="E14" s="19"/>
      <c r="F14" s="19"/>
      <c r="G14" s="20">
        <f>SUM(G4:G13)</f>
        <v>1</v>
      </c>
      <c r="I14" s="58"/>
      <c r="J14" s="58"/>
      <c r="K14" s="58"/>
      <c r="L14" s="58"/>
      <c r="M14" s="58"/>
      <c r="N14" s="58"/>
      <c r="O14" s="58"/>
      <c r="P14" s="58"/>
      <c r="Q14" s="55"/>
    </row>
    <row r="15" spans="2:17" x14ac:dyDescent="0.25">
      <c r="I15" s="58"/>
      <c r="J15" s="58"/>
      <c r="K15" s="58"/>
      <c r="L15" s="58"/>
      <c r="M15" s="58"/>
      <c r="N15" s="58"/>
      <c r="O15" s="58"/>
      <c r="P15" s="58"/>
      <c r="Q15" s="55"/>
    </row>
    <row r="16" spans="2:17" x14ac:dyDescent="0.25">
      <c r="B16" s="43"/>
      <c r="C16" s="44" t="s">
        <v>15</v>
      </c>
      <c r="D16" s="45"/>
      <c r="E16" s="45"/>
      <c r="F16" s="45"/>
      <c r="G16" s="46"/>
      <c r="I16" s="55"/>
      <c r="J16" s="55"/>
      <c r="K16" s="55"/>
      <c r="L16" s="55"/>
      <c r="M16" s="55"/>
      <c r="N16" s="55"/>
      <c r="O16" s="55"/>
      <c r="P16" s="55"/>
      <c r="Q16" s="55"/>
    </row>
    <row r="17" spans="2:17" x14ac:dyDescent="0.25">
      <c r="B17" s="15"/>
      <c r="C17" s="21" t="s">
        <v>0</v>
      </c>
      <c r="D17" s="21" t="s">
        <v>1</v>
      </c>
      <c r="E17" s="21" t="s">
        <v>2</v>
      </c>
      <c r="F17" s="21" t="s">
        <v>3</v>
      </c>
      <c r="G17" s="22" t="s">
        <v>4</v>
      </c>
      <c r="I17" s="55"/>
      <c r="J17" s="55"/>
      <c r="K17" s="55"/>
      <c r="L17" s="55"/>
      <c r="M17" s="55"/>
      <c r="N17" s="55"/>
      <c r="O17" s="55"/>
      <c r="P17" s="55"/>
      <c r="Q17" s="55"/>
    </row>
    <row r="18" spans="2:17" x14ac:dyDescent="0.25">
      <c r="B18" s="23">
        <v>1</v>
      </c>
      <c r="C18" s="39" t="s">
        <v>6</v>
      </c>
      <c r="D18" s="31">
        <v>0.02</v>
      </c>
      <c r="E18" s="31"/>
      <c r="F18" s="35" t="s">
        <v>7</v>
      </c>
      <c r="G18" s="16">
        <v>0.25</v>
      </c>
      <c r="I18" s="55"/>
      <c r="J18" s="55"/>
      <c r="K18" s="55"/>
      <c r="L18" s="55"/>
      <c r="M18" s="55"/>
      <c r="N18" s="55"/>
      <c r="O18" s="55"/>
      <c r="P18" s="55"/>
      <c r="Q18" s="55"/>
    </row>
    <row r="19" spans="2:17" x14ac:dyDescent="0.25">
      <c r="B19" s="24">
        <v>2</v>
      </c>
      <c r="C19" s="40" t="s">
        <v>8</v>
      </c>
      <c r="D19" s="32">
        <v>5.6000000000000001E-2</v>
      </c>
      <c r="E19" s="32">
        <v>8.8999999999999996E-2</v>
      </c>
      <c r="F19" s="36" t="s">
        <v>5</v>
      </c>
      <c r="G19" s="17">
        <v>0.5</v>
      </c>
      <c r="I19" s="55"/>
      <c r="J19" s="55"/>
      <c r="K19" s="55"/>
      <c r="L19" s="55"/>
      <c r="M19" s="55"/>
      <c r="N19" s="55"/>
      <c r="O19" s="55"/>
      <c r="P19" s="55"/>
      <c r="Q19" s="55"/>
    </row>
    <row r="20" spans="2:17" x14ac:dyDescent="0.25">
      <c r="B20" s="25">
        <v>3</v>
      </c>
      <c r="C20" s="41" t="s">
        <v>22</v>
      </c>
      <c r="D20" s="33">
        <v>0.06</v>
      </c>
      <c r="E20" s="33">
        <v>0.14000000000000001</v>
      </c>
      <c r="F20" s="37" t="s">
        <v>5</v>
      </c>
      <c r="G20" s="16">
        <v>0.25</v>
      </c>
      <c r="I20" s="55"/>
      <c r="J20" s="55"/>
      <c r="K20" s="55"/>
      <c r="L20" s="55"/>
      <c r="M20" s="55"/>
      <c r="N20" s="55"/>
      <c r="O20" s="55"/>
      <c r="P20" s="55"/>
      <c r="Q20" s="55"/>
    </row>
    <row r="21" spans="2:17" x14ac:dyDescent="0.25">
      <c r="B21" s="24">
        <v>4</v>
      </c>
      <c r="C21" s="40"/>
      <c r="D21" s="32"/>
      <c r="E21" s="32"/>
      <c r="F21" s="36"/>
      <c r="G21" s="17"/>
      <c r="I21" s="55"/>
      <c r="J21" s="55"/>
      <c r="K21" s="55"/>
      <c r="L21" s="55"/>
      <c r="M21" s="55"/>
      <c r="N21" s="55"/>
      <c r="O21" s="55"/>
      <c r="P21" s="55"/>
      <c r="Q21" s="55"/>
    </row>
    <row r="22" spans="2:17" x14ac:dyDescent="0.25">
      <c r="B22" s="25">
        <v>5</v>
      </c>
      <c r="C22" s="41"/>
      <c r="D22" s="33"/>
      <c r="E22" s="33"/>
      <c r="F22" s="37"/>
      <c r="G22" s="16"/>
      <c r="I22" s="55"/>
      <c r="J22" s="55"/>
      <c r="K22" s="55"/>
      <c r="L22" s="55"/>
      <c r="M22" s="55"/>
      <c r="N22" s="55"/>
      <c r="O22" s="55"/>
      <c r="P22" s="55"/>
      <c r="Q22" s="55"/>
    </row>
    <row r="23" spans="2:17" x14ac:dyDescent="0.25">
      <c r="B23" s="24">
        <v>6</v>
      </c>
      <c r="C23" s="40"/>
      <c r="D23" s="32"/>
      <c r="E23" s="32"/>
      <c r="F23" s="36"/>
      <c r="G23" s="17"/>
      <c r="I23" s="55"/>
      <c r="J23" s="55"/>
      <c r="K23" s="55"/>
      <c r="L23" s="55"/>
      <c r="M23" s="55"/>
      <c r="N23" s="55"/>
      <c r="O23" s="55"/>
      <c r="P23" s="55"/>
      <c r="Q23" s="55"/>
    </row>
    <row r="24" spans="2:17" x14ac:dyDescent="0.25">
      <c r="B24" s="25">
        <v>7</v>
      </c>
      <c r="C24" s="41"/>
      <c r="D24" s="33"/>
      <c r="E24" s="33"/>
      <c r="F24" s="37"/>
      <c r="G24" s="16"/>
      <c r="I24" s="55"/>
      <c r="J24" s="55"/>
      <c r="K24" s="55"/>
      <c r="L24" s="55"/>
      <c r="M24" s="55"/>
      <c r="N24" s="55"/>
      <c r="O24" s="55"/>
      <c r="P24" s="55"/>
      <c r="Q24" s="55"/>
    </row>
    <row r="25" spans="2:17" x14ac:dyDescent="0.25">
      <c r="B25" s="24">
        <v>8</v>
      </c>
      <c r="C25" s="40"/>
      <c r="D25" s="32"/>
      <c r="E25" s="32"/>
      <c r="F25" s="36"/>
      <c r="G25" s="17"/>
      <c r="I25" s="55"/>
      <c r="J25" s="55"/>
      <c r="K25" s="55"/>
      <c r="L25" s="55"/>
      <c r="M25" s="55"/>
      <c r="N25" s="55"/>
      <c r="O25" s="55"/>
      <c r="P25" s="55"/>
      <c r="Q25" s="55"/>
    </row>
    <row r="26" spans="2:17" x14ac:dyDescent="0.25">
      <c r="B26" s="25">
        <v>9</v>
      </c>
      <c r="C26" s="41"/>
      <c r="D26" s="33"/>
      <c r="E26" s="33"/>
      <c r="F26" s="37"/>
      <c r="G26" s="16"/>
      <c r="I26" s="55"/>
      <c r="J26" s="55"/>
      <c r="K26" s="55"/>
      <c r="L26" s="55"/>
      <c r="M26" s="55"/>
      <c r="N26" s="55"/>
      <c r="O26" s="55"/>
      <c r="P26" s="55"/>
      <c r="Q26" s="55"/>
    </row>
    <row r="27" spans="2:17" x14ac:dyDescent="0.25">
      <c r="B27" s="26">
        <v>10</v>
      </c>
      <c r="C27" s="42"/>
      <c r="D27" s="34"/>
      <c r="E27" s="34"/>
      <c r="F27" s="38"/>
      <c r="G27" s="17"/>
      <c r="I27" s="55"/>
      <c r="J27" s="55"/>
      <c r="K27" s="55"/>
      <c r="L27" s="55"/>
      <c r="M27" s="55"/>
      <c r="N27" s="55"/>
      <c r="O27" s="55"/>
      <c r="P27" s="55"/>
      <c r="Q27" s="55"/>
    </row>
    <row r="28" spans="2:17" x14ac:dyDescent="0.25">
      <c r="B28" s="18"/>
      <c r="C28" s="19"/>
      <c r="D28" s="19"/>
      <c r="E28" s="19"/>
      <c r="F28" s="19"/>
      <c r="G28" s="20">
        <f>SUM(G18:G27)</f>
        <v>1</v>
      </c>
      <c r="I28" s="55"/>
      <c r="J28" s="55"/>
      <c r="K28" s="55"/>
      <c r="L28" s="55"/>
      <c r="M28" s="55"/>
      <c r="N28" s="55"/>
      <c r="O28" s="55"/>
      <c r="P28" s="55"/>
      <c r="Q28" s="55"/>
    </row>
  </sheetData>
  <mergeCells count="4">
    <mergeCell ref="I2:P3"/>
    <mergeCell ref="I6:P9"/>
    <mergeCell ref="I10:P11"/>
    <mergeCell ref="I13:P15"/>
  </mergeCells>
  <dataValidations disablePrompts="1" count="1">
    <dataValidation type="list" showInputMessage="1" showErrorMessage="1" sqref="F4:F13 F18:F27">
      <formula1>"Fixed,Normal,Log-Normal"</formula1>
    </dataValidation>
  </dataValidations>
  <hyperlinks>
    <hyperlink ref="I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57"/>
  <sheetViews>
    <sheetView workbookViewId="0"/>
  </sheetViews>
  <sheetFormatPr defaultRowHeight="15" x14ac:dyDescent="0.25"/>
  <cols>
    <col min="1" max="1" width="8.28515625" customWidth="1"/>
    <col min="12" max="12" width="3.42578125" customWidth="1"/>
    <col min="14" max="14" width="3.42578125" customWidth="1"/>
    <col min="16" max="16" width="3.5703125" customWidth="1"/>
    <col min="17" max="17" width="11" bestFit="1" customWidth="1"/>
  </cols>
  <sheetData>
    <row r="2" spans="1:25" s="8" customFormat="1" x14ac:dyDescent="0.25">
      <c r="A2"/>
      <c r="B2" s="6" t="str">
        <f>'Portfolio Design'!C2</f>
        <v>Portfolio A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48" t="s">
        <v>25</v>
      </c>
      <c r="T2" s="3"/>
      <c r="U2" s="3"/>
      <c r="W2" s="3" t="s">
        <v>29</v>
      </c>
      <c r="X2" s="3"/>
    </row>
    <row r="3" spans="1:25" x14ac:dyDescent="0.25">
      <c r="A3" s="8" t="s">
        <v>12</v>
      </c>
      <c r="B3" s="8" t="str">
        <f>'Portfolio Design'!C4</f>
        <v>Cash</v>
      </c>
      <c r="C3" s="8" t="str">
        <f>'Portfolio Design'!C5</f>
        <v>Mutual Fund</v>
      </c>
      <c r="D3" s="8" t="str">
        <f>'Portfolio Design'!C6</f>
        <v>Index</v>
      </c>
      <c r="E3" s="8">
        <f>'Portfolio Design'!C7</f>
        <v>0</v>
      </c>
      <c r="F3" s="8">
        <f>'Portfolio Design'!C8</f>
        <v>0</v>
      </c>
      <c r="G3" s="8">
        <f>'Portfolio Design'!C9</f>
        <v>0</v>
      </c>
      <c r="H3" s="8">
        <f>'Portfolio Design'!C10</f>
        <v>0</v>
      </c>
      <c r="I3" s="8">
        <f>'Portfolio Design'!C11</f>
        <v>0</v>
      </c>
      <c r="J3" s="8">
        <f>'Portfolio Design'!C12</f>
        <v>0</v>
      </c>
      <c r="K3" s="8">
        <f>'Portfolio Design'!C13</f>
        <v>0</v>
      </c>
      <c r="L3" s="9"/>
      <c r="M3" s="9" t="s">
        <v>10</v>
      </c>
      <c r="N3" s="9"/>
      <c r="O3" s="9" t="s">
        <v>11</v>
      </c>
      <c r="P3" s="9"/>
      <c r="Q3" s="8" t="s">
        <v>14</v>
      </c>
      <c r="S3" s="8" t="s">
        <v>19</v>
      </c>
      <c r="T3" s="8" t="s">
        <v>23</v>
      </c>
      <c r="U3" s="8" t="s">
        <v>24</v>
      </c>
      <c r="W3" s="47">
        <v>25</v>
      </c>
      <c r="X3" s="5">
        <f>S28</f>
        <v>1.8569106197274055</v>
      </c>
      <c r="Y3" t="s">
        <v>30</v>
      </c>
    </row>
    <row r="4" spans="1:25" x14ac:dyDescent="0.25">
      <c r="A4">
        <v>1</v>
      </c>
      <c r="B4" s="1">
        <f>IF('Portfolio Design'!$F$4="Fixed",'Portfolio Design'!$D$4,IF('Portfolio Design'!$F$4="Normal",_xll.NormalValue('Portfolio Design'!$D$4,'Portfolio Design'!$E$4),IF('Portfolio Design'!$F$4="Log-normal",_xll.LognormalGrossReturnValue('Portfolio Design'!$D$4,'Portfolio Design'!$E$4),0)))*('Portfolio Design'!$G$4/'Portfolio Design'!G$14)</f>
        <v>4.0000000000000001E-3</v>
      </c>
      <c r="C4" s="1">
        <f>IF('Portfolio Design'!$F$5="Fixed",'Portfolio Design'!$D$5,IF('Portfolio Design'!$F$5="Normal",_xll.NormalValue('Portfolio Design'!$D$5,'Portfolio Design'!$E$5),IF('Portfolio Design'!$F$5="Log-normal",_xll.LognormalGrossReturnValue('Portfolio Design'!$D$5,'Portfolio Design'!$E$5),0)))*('Portfolio Design'!$G$5/'Portfolio Design'!$G$14)</f>
        <v>1.3352567373706671E-2</v>
      </c>
      <c r="D4" s="1">
        <f>IF('Portfolio Design'!$F$6="Fixed",'Portfolio Design'!$D$6,IF('Portfolio Design'!$F$6="Normal",_xll.NormalValue('Portfolio Design'!$D$6,'Portfolio Design'!$E$6),IF('Portfolio Design'!$F$6="Log-normal",_xll.LognormalGrossReturnValue('Portfolio Design'!$D$6,'Portfolio Design'!$E$6),0)))*('Portfolio Design'!$G$6/'Portfolio Design'!$G$14)</f>
        <v>0.11663636114407289</v>
      </c>
      <c r="E4" s="1">
        <f>IF('Portfolio Design'!$F$7="Fixed",'Portfolio Design'!$D$7,IF('Portfolio Design'!$F$7="Normal",_xll.NormalValue('Portfolio Design'!$D$7,'Portfolio Design'!$E$7),IF('Portfolio Design'!$F$7="Log-normal",_xll.LognormalGrossReturnValue('Portfolio Design'!$D$7,'Portfolio Design'!$E$7),0)))*('Portfolio Design'!$G$7/'Portfolio Design'!$G$14)</f>
        <v>0</v>
      </c>
      <c r="F4" s="1">
        <f>IF('Portfolio Design'!$F$8="Fixed",'Portfolio Design'!$D$8,IF('Portfolio Design'!$F$8="Normal",_xll.NormalValue('Portfolio Design'!$D$8,'Portfolio Design'!$E$8),IF('Portfolio Design'!$F$8="Log-normal",_xll.LognormalGrossReturnValue('Portfolio Design'!$D$8,'Portfolio Design'!$E$8),0)))*('Portfolio Design'!$G$8/'Portfolio Design'!$G$14)</f>
        <v>0</v>
      </c>
      <c r="G4" s="1">
        <f>IF('Portfolio Design'!$F$9="Fixed",'Portfolio Design'!$D$9,IF('Portfolio Design'!$F$9="Normal",_xll.NormalValue('Portfolio Design'!$D$9,'Portfolio Design'!$E$9),IF('Portfolio Design'!$F$9="Log-normal",_xll.LognormalGrossReturnValue('Portfolio Design'!$D$9,'Portfolio Design'!$E$9),0)))*('Portfolio Design'!$G$9/'Portfolio Design'!$G$14)</f>
        <v>0</v>
      </c>
      <c r="H4" s="1">
        <f>IF('Portfolio Design'!$F$10="Fixed",'Portfolio Design'!$D$10,IF('Portfolio Design'!$F$10="Normal",_xll.NormalValue('Portfolio Design'!$D$10,'Portfolio Design'!$E$10),IF('Portfolio Design'!$F$10="Log-normal",_xll.LognormalGrossReturnValue('Portfolio Design'!$D$10,'Portfolio Design'!$E$10),0)))*('Portfolio Design'!$G$10/'Portfolio Design'!$G$14)</f>
        <v>0</v>
      </c>
      <c r="I4" s="1">
        <f>IF('Portfolio Design'!$F$11="Fixed",'Portfolio Design'!$D$11,IF('Portfolio Design'!$F$11="Normal",_xll.NormalValue('Portfolio Design'!$D$11,'Portfolio Design'!$E$11),IF('Portfolio Design'!$F$11="Log-normal",_xll.LognormalGrossReturnValue('Portfolio Design'!$D$11,'Portfolio Design'!$E$11),0)))*('Portfolio Design'!$G$11/'Portfolio Design'!$G$14)</f>
        <v>0</v>
      </c>
      <c r="J4" s="1">
        <f>IF('Portfolio Design'!$F$12="Fixed",'Portfolio Design'!$D$12,IF('Portfolio Design'!$F$12="Normal",_xll.NormalValue('Portfolio Design'!$D$12,'Portfolio Design'!$E$12),IF('Portfolio Design'!$F$12="Log-normal",_xll.LognormalGrossReturnValue('Portfolio Design'!$D$12,'Portfolio Design'!$E$12),0)))*('Portfolio Design'!$G$12/'Portfolio Design'!$G$14)</f>
        <v>0</v>
      </c>
      <c r="K4" s="1">
        <f>IF('Portfolio Design'!$F$13="Fixed",'Portfolio Design'!$D$13,IF('Portfolio Design'!$F$13="Normal",_xll.NormalValue('Portfolio Design'!$D$13,'Portfolio Design'!$E$13),IF('Portfolio Design'!$F$13="Log-normal",_xll.LognormalGrossReturnValue('Portfolio Design'!$D$13,'Portfolio Design'!$E$13),0)))*('Portfolio Design'!$G$13/'Portfolio Design'!$G$14)</f>
        <v>0</v>
      </c>
      <c r="M4" s="2">
        <f>SUM(B4:K4)</f>
        <v>0.13398892851777955</v>
      </c>
      <c r="N4" s="1"/>
      <c r="O4" s="1">
        <f>M4</f>
        <v>0.13398892851777955</v>
      </c>
      <c r="P4" s="1"/>
      <c r="Q4" s="1">
        <f>POWER(1+O4,1/A4)-1</f>
        <v>0.13398892851777955</v>
      </c>
      <c r="S4" s="4">
        <f>_xll.SimulationMedian(O4)</f>
        <v>4.1447302985254141E-2</v>
      </c>
      <c r="T4" s="4">
        <f>_xll.SimulationPercentile(O4,10%)</f>
        <v>-1.9221459089406562E-2</v>
      </c>
      <c r="U4" s="4">
        <f>_xll.SimulationPercentile(O4,90%)</f>
        <v>0.11322255400221568</v>
      </c>
      <c r="W4" s="47">
        <v>25</v>
      </c>
      <c r="X4" s="5">
        <f>S57</f>
        <v>2.1109935406201235</v>
      </c>
      <c r="Y4" t="s">
        <v>31</v>
      </c>
    </row>
    <row r="5" spans="1:25" x14ac:dyDescent="0.25">
      <c r="A5">
        <f>A4+1</f>
        <v>2</v>
      </c>
      <c r="B5" s="1">
        <f>IF('Portfolio Design'!$F$4="Fixed",'Portfolio Design'!$D$4,IF('Portfolio Design'!$F$4="Normal",_xll.NormalValue('Portfolio Design'!$D$4,'Portfolio Design'!$E$4),IF('Portfolio Design'!$F$4="Log-normal",_xll.LognormalGrossReturnValue('Portfolio Design'!$D$4,'Portfolio Design'!$E$4),0)))*('Portfolio Design'!$G$4/'Portfolio Design'!G$14)</f>
        <v>4.0000000000000001E-3</v>
      </c>
      <c r="C5" s="1">
        <f>IF('Portfolio Design'!$F$5="Fixed",'Portfolio Design'!$D$5,IF('Portfolio Design'!$F$5="Normal",_xll.NormalValue('Portfolio Design'!$D$5,'Portfolio Design'!$E$5),IF('Portfolio Design'!$F$5="Log-normal",_xll.LognormalGrossReturnValue('Portfolio Design'!$D$5,'Portfolio Design'!$E$5),0)))*('Portfolio Design'!$G$5/'Portfolio Design'!$G$14)</f>
        <v>1.6123252647940324E-2</v>
      </c>
      <c r="D5" s="1">
        <f>IF('Portfolio Design'!$F$6="Fixed",'Portfolio Design'!$D$6,IF('Portfolio Design'!$F$6="Normal",_xll.NormalValue('Portfolio Design'!$D$6,'Portfolio Design'!$E$6),IF('Portfolio Design'!$F$6="Log-normal",_xll.LognormalGrossReturnValue('Portfolio Design'!$D$6,'Portfolio Design'!$E$6),0)))*('Portfolio Design'!$G$6/'Portfolio Design'!$G$14)</f>
        <v>4.099884327886736E-2</v>
      </c>
      <c r="E5" s="1">
        <f>IF('Portfolio Design'!$F$7="Fixed",'Portfolio Design'!$D$7,IF('Portfolio Design'!$F$7="Normal",_xll.NormalValue('Portfolio Design'!$D$7,'Portfolio Design'!$E$7),IF('Portfolio Design'!$F$7="Log-normal",_xll.LognormalGrossReturnValue('Portfolio Design'!$D$7,'Portfolio Design'!$E$7),0)))*('Portfolio Design'!$G$7/'Portfolio Design'!$G$14)</f>
        <v>0</v>
      </c>
      <c r="F5" s="1">
        <f>IF('Portfolio Design'!$F$8="Fixed",'Portfolio Design'!$D$8,IF('Portfolio Design'!$F$8="Normal",_xll.NormalValue('Portfolio Design'!$D$8,'Portfolio Design'!$E$8),IF('Portfolio Design'!$F$8="Log-normal",_xll.LognormalGrossReturnValue('Portfolio Design'!$D$8,'Portfolio Design'!$E$8),0)))*('Portfolio Design'!$G$8/'Portfolio Design'!$G$14)</f>
        <v>0</v>
      </c>
      <c r="G5" s="1">
        <f>IF('Portfolio Design'!$F$9="Fixed",'Portfolio Design'!$D$9,IF('Portfolio Design'!$F$9="Normal",_xll.NormalValue('Portfolio Design'!$D$9,'Portfolio Design'!$E$9),IF('Portfolio Design'!$F$9="Log-normal",_xll.LognormalGrossReturnValue('Portfolio Design'!$D$9,'Portfolio Design'!$E$9),0)))*('Portfolio Design'!$G$9/'Portfolio Design'!$G$14)</f>
        <v>0</v>
      </c>
      <c r="H5" s="1">
        <f>IF('Portfolio Design'!$F$10="Fixed",'Portfolio Design'!$D$10,IF('Portfolio Design'!$F$10="Normal",_xll.NormalValue('Portfolio Design'!$D$10,'Portfolio Design'!$E$10),IF('Portfolio Design'!$F$10="Log-normal",_xll.LognormalGrossReturnValue('Portfolio Design'!$D$10,'Portfolio Design'!$E$10),0)))*('Portfolio Design'!$G$10/'Portfolio Design'!$G$14)</f>
        <v>0</v>
      </c>
      <c r="I5" s="1">
        <f>IF('Portfolio Design'!$F$11="Fixed",'Portfolio Design'!$D$11,IF('Portfolio Design'!$F$11="Normal",_xll.NormalValue('Portfolio Design'!$D$11,'Portfolio Design'!$E$11),IF('Portfolio Design'!$F$11="Log-normal",_xll.LognormalGrossReturnValue('Portfolio Design'!$D$11,'Portfolio Design'!$E$11),0)))*('Portfolio Design'!$G$11/'Portfolio Design'!$G$14)</f>
        <v>0</v>
      </c>
      <c r="J5" s="1">
        <f>IF('Portfolio Design'!$F$12="Fixed",'Portfolio Design'!$D$12,IF('Portfolio Design'!$F$12="Normal",_xll.NormalValue('Portfolio Design'!$D$12,'Portfolio Design'!$E$12),IF('Portfolio Design'!$F$12="Log-normal",_xll.LognormalGrossReturnValue('Portfolio Design'!$D$12,'Portfolio Design'!$E$12),0)))*('Portfolio Design'!$G$12/'Portfolio Design'!$G$14)</f>
        <v>0</v>
      </c>
      <c r="K5" s="1">
        <f>IF('Portfolio Design'!$F$13="Fixed",'Portfolio Design'!$D$13,IF('Portfolio Design'!$F$13="Normal",_xll.NormalValue('Portfolio Design'!$D$13,'Portfolio Design'!$E$13),IF('Portfolio Design'!$F$13="Log-normal",_xll.LognormalGrossReturnValue('Portfolio Design'!$D$13,'Portfolio Design'!$E$13),0)))*('Portfolio Design'!$G$13/'Portfolio Design'!$G$14)</f>
        <v>0</v>
      </c>
      <c r="M5" s="2">
        <f>SUM(B5:K5)</f>
        <v>6.1122095926807687E-2</v>
      </c>
      <c r="N5" s="1"/>
      <c r="O5" s="1">
        <f>(1+O4)*(1+M5)-1</f>
        <v>0.20330070858658122</v>
      </c>
      <c r="P5" s="1"/>
      <c r="Q5" s="1">
        <f>POWER(1+O5,1/A5)-1</f>
        <v>9.6950640907138119E-2</v>
      </c>
      <c r="S5" s="4">
        <f>_xll.SimulationMedian(O5)</f>
        <v>8.6274204824715151E-2</v>
      </c>
      <c r="T5" s="4">
        <f>_xll.SimulationPercentile(O5,10%)</f>
        <v>-5.3329593863565838E-3</v>
      </c>
      <c r="U5" s="4">
        <f>_xll.SimulationPercentile(O5,90%)</f>
        <v>0.19007276167574583</v>
      </c>
    </row>
    <row r="6" spans="1:25" x14ac:dyDescent="0.25">
      <c r="A6">
        <f>A5+1</f>
        <v>3</v>
      </c>
      <c r="B6" s="1">
        <f>IF('Portfolio Design'!$F$4="Fixed",'Portfolio Design'!$D$4,IF('Portfolio Design'!$F$4="Normal",_xll.NormalValue('Portfolio Design'!$D$4,'Portfolio Design'!$E$4),IF('Portfolio Design'!$F$4="Log-normal",_xll.LognormalGrossReturnValue('Portfolio Design'!$D$4,'Portfolio Design'!$E$4),0)))*('Portfolio Design'!$G$4/'Portfolio Design'!G$14)</f>
        <v>4.0000000000000001E-3</v>
      </c>
      <c r="C6" s="1">
        <f>IF('Portfolio Design'!$F$5="Fixed",'Portfolio Design'!$D$5,IF('Portfolio Design'!$F$5="Normal",_xll.NormalValue('Portfolio Design'!$D$5,'Portfolio Design'!$E$5),IF('Portfolio Design'!$F$5="Log-normal",_xll.LognormalGrossReturnValue('Portfolio Design'!$D$5,'Portfolio Design'!$E$5),0)))*('Portfolio Design'!$G$5/'Portfolio Design'!$G$14)</f>
        <v>5.6242748681459002E-2</v>
      </c>
      <c r="D6" s="1">
        <f>IF('Portfolio Design'!$F$6="Fixed",'Portfolio Design'!$D$6,IF('Portfolio Design'!$F$6="Normal",_xll.NormalValue('Portfolio Design'!$D$6,'Portfolio Design'!$E$6),IF('Portfolio Design'!$F$6="Log-normal",_xll.LognormalGrossReturnValue('Portfolio Design'!$D$6,'Portfolio Design'!$E$6),0)))*('Portfolio Design'!$G$6/'Portfolio Design'!$G$14)</f>
        <v>4.929905311285987E-2</v>
      </c>
      <c r="E6" s="1">
        <f>IF('Portfolio Design'!$F$7="Fixed",'Portfolio Design'!$D$7,IF('Portfolio Design'!$F$7="Normal",_xll.NormalValue('Portfolio Design'!$D$7,'Portfolio Design'!$E$7),IF('Portfolio Design'!$F$7="Log-normal",_xll.LognormalGrossReturnValue('Portfolio Design'!$D$7,'Portfolio Design'!$E$7),0)))*('Portfolio Design'!$G$7/'Portfolio Design'!$G$14)</f>
        <v>0</v>
      </c>
      <c r="F6" s="1">
        <f>IF('Portfolio Design'!$F$8="Fixed",'Portfolio Design'!$D$8,IF('Portfolio Design'!$F$8="Normal",_xll.NormalValue('Portfolio Design'!$D$8,'Portfolio Design'!$E$8),IF('Portfolio Design'!$F$8="Log-normal",_xll.LognormalGrossReturnValue('Portfolio Design'!$D$8,'Portfolio Design'!$E$8),0)))*('Portfolio Design'!$G$8/'Portfolio Design'!$G$14)</f>
        <v>0</v>
      </c>
      <c r="G6" s="1">
        <f>IF('Portfolio Design'!$F$9="Fixed",'Portfolio Design'!$D$9,IF('Portfolio Design'!$F$9="Normal",_xll.NormalValue('Portfolio Design'!$D$9,'Portfolio Design'!$E$9),IF('Portfolio Design'!$F$9="Log-normal",_xll.LognormalGrossReturnValue('Portfolio Design'!$D$9,'Portfolio Design'!$E$9),0)))*('Portfolio Design'!$G$9/'Portfolio Design'!$G$14)</f>
        <v>0</v>
      </c>
      <c r="H6" s="1">
        <f>IF('Portfolio Design'!$F$10="Fixed",'Portfolio Design'!$D$10,IF('Portfolio Design'!$F$10="Normal",_xll.NormalValue('Portfolio Design'!$D$10,'Portfolio Design'!$E$10),IF('Portfolio Design'!$F$10="Log-normal",_xll.LognormalGrossReturnValue('Portfolio Design'!$D$10,'Portfolio Design'!$E$10),0)))*('Portfolio Design'!$G$10/'Portfolio Design'!$G$14)</f>
        <v>0</v>
      </c>
      <c r="I6" s="1">
        <f>IF('Portfolio Design'!$F$11="Fixed",'Portfolio Design'!$D$11,IF('Portfolio Design'!$F$11="Normal",_xll.NormalValue('Portfolio Design'!$D$11,'Portfolio Design'!$E$11),IF('Portfolio Design'!$F$11="Log-normal",_xll.LognormalGrossReturnValue('Portfolio Design'!$D$11,'Portfolio Design'!$E$11),0)))*('Portfolio Design'!$G$11/'Portfolio Design'!$G$14)</f>
        <v>0</v>
      </c>
      <c r="J6" s="1">
        <f>IF('Portfolio Design'!$F$12="Fixed",'Portfolio Design'!$D$12,IF('Portfolio Design'!$F$12="Normal",_xll.NormalValue('Portfolio Design'!$D$12,'Portfolio Design'!$E$12),IF('Portfolio Design'!$F$12="Log-normal",_xll.LognormalGrossReturnValue('Portfolio Design'!$D$12,'Portfolio Design'!$E$12),0)))*('Portfolio Design'!$G$12/'Portfolio Design'!$G$14)</f>
        <v>0</v>
      </c>
      <c r="K6" s="1">
        <f>IF('Portfolio Design'!$F$13="Fixed",'Portfolio Design'!$D$13,IF('Portfolio Design'!$F$13="Normal",_xll.NormalValue('Portfolio Design'!$D$13,'Portfolio Design'!$E$13),IF('Portfolio Design'!$F$13="Log-normal",_xll.LognormalGrossReturnValue('Portfolio Design'!$D$13,'Portfolio Design'!$E$13),0)))*('Portfolio Design'!$G$13/'Portfolio Design'!$G$14)</f>
        <v>0</v>
      </c>
      <c r="M6" s="2">
        <f>SUM(B6:K6)</f>
        <v>0.10954180179431887</v>
      </c>
      <c r="N6" s="1"/>
      <c r="O6" s="1">
        <f>(1+O5)*(1+M6)-1</f>
        <v>0.335112436305536</v>
      </c>
      <c r="P6" s="1"/>
      <c r="Q6" s="1">
        <f>POWER(1+O6,1/A6)-1</f>
        <v>0.10113173777291906</v>
      </c>
      <c r="S6" s="4">
        <f>_xll.SimulationMedian(O6)</f>
        <v>0.13283174409280329</v>
      </c>
      <c r="T6" s="4">
        <f>_xll.SimulationPercentile(O6,10%)</f>
        <v>1.1395415082298799E-2</v>
      </c>
      <c r="U6" s="4">
        <f>_xll.SimulationPercentile(O6,90%)</f>
        <v>0.26607761203503322</v>
      </c>
    </row>
    <row r="7" spans="1:25" x14ac:dyDescent="0.25">
      <c r="A7">
        <f>A6+1</f>
        <v>4</v>
      </c>
      <c r="B7" s="1">
        <f>IF('Portfolio Design'!$F$4="Fixed",'Portfolio Design'!$D$4,IF('Portfolio Design'!$F$4="Normal",_xll.NormalValue('Portfolio Design'!$D$4,'Portfolio Design'!$E$4),IF('Portfolio Design'!$F$4="Log-normal",_xll.LognormalGrossReturnValue('Portfolio Design'!$D$4,'Portfolio Design'!$E$4),0)))*('Portfolio Design'!$G$4/'Portfolio Design'!G$14)</f>
        <v>4.0000000000000001E-3</v>
      </c>
      <c r="C7" s="1">
        <f>IF('Portfolio Design'!$F$5="Fixed",'Portfolio Design'!$D$5,IF('Portfolio Design'!$F$5="Normal",_xll.NormalValue('Portfolio Design'!$D$5,'Portfolio Design'!$E$5),IF('Portfolio Design'!$F$5="Log-normal",_xll.LognormalGrossReturnValue('Portfolio Design'!$D$5,'Portfolio Design'!$E$5),0)))*('Portfolio Design'!$G$5/'Portfolio Design'!$G$14)</f>
        <v>-1.6429721905462723E-2</v>
      </c>
      <c r="D7" s="1">
        <f>IF('Portfolio Design'!$F$6="Fixed",'Portfolio Design'!$D$6,IF('Portfolio Design'!$F$6="Normal",_xll.NormalValue('Portfolio Design'!$D$6,'Portfolio Design'!$E$6),IF('Portfolio Design'!$F$6="Log-normal",_xll.LognormalGrossReturnValue('Portfolio Design'!$D$6,'Portfolio Design'!$E$6),0)))*('Portfolio Design'!$G$6/'Portfolio Design'!$G$14)</f>
        <v>5.0322110759454655E-2</v>
      </c>
      <c r="E7" s="1">
        <f>IF('Portfolio Design'!$F$7="Fixed",'Portfolio Design'!$D$7,IF('Portfolio Design'!$F$7="Normal",_xll.NormalValue('Portfolio Design'!$D$7,'Portfolio Design'!$E$7),IF('Portfolio Design'!$F$7="Log-normal",_xll.LognormalGrossReturnValue('Portfolio Design'!$D$7,'Portfolio Design'!$E$7),0)))*('Portfolio Design'!$G$7/'Portfolio Design'!$G$14)</f>
        <v>0</v>
      </c>
      <c r="F7" s="1">
        <f>IF('Portfolio Design'!$F$8="Fixed",'Portfolio Design'!$D$8,IF('Portfolio Design'!$F$8="Normal",_xll.NormalValue('Portfolio Design'!$D$8,'Portfolio Design'!$E$8),IF('Portfolio Design'!$F$8="Log-normal",_xll.LognormalGrossReturnValue('Portfolio Design'!$D$8,'Portfolio Design'!$E$8),0)))*('Portfolio Design'!$G$8/'Portfolio Design'!$G$14)</f>
        <v>0</v>
      </c>
      <c r="G7" s="1">
        <f>IF('Portfolio Design'!$F$9="Fixed",'Portfolio Design'!$D$9,IF('Portfolio Design'!$F$9="Normal",_xll.NormalValue('Portfolio Design'!$D$9,'Portfolio Design'!$E$9),IF('Portfolio Design'!$F$9="Log-normal",_xll.LognormalGrossReturnValue('Portfolio Design'!$D$9,'Portfolio Design'!$E$9),0)))*('Portfolio Design'!$G$9/'Portfolio Design'!$G$14)</f>
        <v>0</v>
      </c>
      <c r="H7" s="1">
        <f>IF('Portfolio Design'!$F$10="Fixed",'Portfolio Design'!$D$10,IF('Portfolio Design'!$F$10="Normal",_xll.NormalValue('Portfolio Design'!$D$10,'Portfolio Design'!$E$10),IF('Portfolio Design'!$F$10="Log-normal",_xll.LognormalGrossReturnValue('Portfolio Design'!$D$10,'Portfolio Design'!$E$10),0)))*('Portfolio Design'!$G$10/'Portfolio Design'!$G$14)</f>
        <v>0</v>
      </c>
      <c r="I7" s="1">
        <f>IF('Portfolio Design'!$F$11="Fixed",'Portfolio Design'!$D$11,IF('Portfolio Design'!$F$11="Normal",_xll.NormalValue('Portfolio Design'!$D$11,'Portfolio Design'!$E$11),IF('Portfolio Design'!$F$11="Log-normal",_xll.LognormalGrossReturnValue('Portfolio Design'!$D$11,'Portfolio Design'!$E$11),0)))*('Portfolio Design'!$G$11/'Portfolio Design'!$G$14)</f>
        <v>0</v>
      </c>
      <c r="J7" s="1">
        <f>IF('Portfolio Design'!$F$12="Fixed",'Portfolio Design'!$D$12,IF('Portfolio Design'!$F$12="Normal",_xll.NormalValue('Portfolio Design'!$D$12,'Portfolio Design'!$E$12),IF('Portfolio Design'!$F$12="Log-normal",_xll.LognormalGrossReturnValue('Portfolio Design'!$D$12,'Portfolio Design'!$E$12),0)))*('Portfolio Design'!$G$12/'Portfolio Design'!$G$14)</f>
        <v>0</v>
      </c>
      <c r="K7" s="1">
        <f>IF('Portfolio Design'!$F$13="Fixed",'Portfolio Design'!$D$13,IF('Portfolio Design'!$F$13="Normal",_xll.NormalValue('Portfolio Design'!$D$13,'Portfolio Design'!$E$13),IF('Portfolio Design'!$F$13="Log-normal",_xll.LognormalGrossReturnValue('Portfolio Design'!$D$13,'Portfolio Design'!$E$13),0)))*('Portfolio Design'!$G$13/'Portfolio Design'!$G$14)</f>
        <v>0</v>
      </c>
      <c r="M7" s="2">
        <f>SUM(B7:K7)</f>
        <v>3.7892388853991932E-2</v>
      </c>
      <c r="N7" s="1"/>
      <c r="O7" s="1">
        <f>(1+O6)*(1+M7)-1</f>
        <v>0.385703035905826</v>
      </c>
      <c r="P7" s="1"/>
      <c r="Q7" s="1">
        <f>POWER(1+O7,1/A7)-1</f>
        <v>8.4969530924250414E-2</v>
      </c>
      <c r="S7" s="4">
        <f>_xll.SimulationMedian(O7)</f>
        <v>0.18476186306206732</v>
      </c>
      <c r="T7" s="4">
        <f>_xll.SimulationPercentile(O7,10%)</f>
        <v>3.9913466809060161E-2</v>
      </c>
      <c r="U7" s="4">
        <f>_xll.SimulationPercentile(O7,90%)</f>
        <v>0.33917977681710854</v>
      </c>
    </row>
    <row r="8" spans="1:25" x14ac:dyDescent="0.25">
      <c r="A8">
        <f>A7+1</f>
        <v>5</v>
      </c>
      <c r="B8" s="1">
        <f>IF('Portfolio Design'!$F$4="Fixed",'Portfolio Design'!$D$4,IF('Portfolio Design'!$F$4="Normal",_xll.NormalValue('Portfolio Design'!$D$4,'Portfolio Design'!$E$4),IF('Portfolio Design'!$F$4="Log-normal",_xll.LognormalGrossReturnValue('Portfolio Design'!$D$4,'Portfolio Design'!$E$4),0)))*('Portfolio Design'!$G$4/'Portfolio Design'!G$14)</f>
        <v>4.0000000000000001E-3</v>
      </c>
      <c r="C8" s="1">
        <f>IF('Portfolio Design'!$F$5="Fixed",'Portfolio Design'!$D$5,IF('Portfolio Design'!$F$5="Normal",_xll.NormalValue('Portfolio Design'!$D$5,'Portfolio Design'!$E$5),IF('Portfolio Design'!$F$5="Log-normal",_xll.LognormalGrossReturnValue('Portfolio Design'!$D$5,'Portfolio Design'!$E$5),0)))*('Portfolio Design'!$G$5/'Portfolio Design'!$G$14)</f>
        <v>5.3038155777852675E-2</v>
      </c>
      <c r="D8" s="1">
        <f>IF('Portfolio Design'!$F$6="Fixed",'Portfolio Design'!$D$6,IF('Portfolio Design'!$F$6="Normal",_xll.NormalValue('Portfolio Design'!$D$6,'Portfolio Design'!$E$6),IF('Portfolio Design'!$F$6="Log-normal",_xll.LognormalGrossReturnValue('Portfolio Design'!$D$6,'Portfolio Design'!$E$6),0)))*('Portfolio Design'!$G$6/'Portfolio Design'!$G$14)</f>
        <v>9.8156477899257688E-2</v>
      </c>
      <c r="E8" s="1">
        <f>IF('Portfolio Design'!$F$7="Fixed",'Portfolio Design'!$D$7,IF('Portfolio Design'!$F$7="Normal",_xll.NormalValue('Portfolio Design'!$D$7,'Portfolio Design'!$E$7),IF('Portfolio Design'!$F$7="Log-normal",_xll.LognormalGrossReturnValue('Portfolio Design'!$D$7,'Portfolio Design'!$E$7),0)))*('Portfolio Design'!$G$7/'Portfolio Design'!$G$14)</f>
        <v>0</v>
      </c>
      <c r="F8" s="1">
        <f>IF('Portfolio Design'!$F$8="Fixed",'Portfolio Design'!$D$8,IF('Portfolio Design'!$F$8="Normal",_xll.NormalValue('Portfolio Design'!$D$8,'Portfolio Design'!$E$8),IF('Portfolio Design'!$F$8="Log-normal",_xll.LognormalGrossReturnValue('Portfolio Design'!$D$8,'Portfolio Design'!$E$8),0)))*('Portfolio Design'!$G$8/'Portfolio Design'!$G$14)</f>
        <v>0</v>
      </c>
      <c r="G8" s="1">
        <f>IF('Portfolio Design'!$F$9="Fixed",'Portfolio Design'!$D$9,IF('Portfolio Design'!$F$9="Normal",_xll.NormalValue('Portfolio Design'!$D$9,'Portfolio Design'!$E$9),IF('Portfolio Design'!$F$9="Log-normal",_xll.LognormalGrossReturnValue('Portfolio Design'!$D$9,'Portfolio Design'!$E$9),0)))*('Portfolio Design'!$G$9/'Portfolio Design'!$G$14)</f>
        <v>0</v>
      </c>
      <c r="H8" s="1">
        <f>IF('Portfolio Design'!$F$10="Fixed",'Portfolio Design'!$D$10,IF('Portfolio Design'!$F$10="Normal",_xll.NormalValue('Portfolio Design'!$D$10,'Portfolio Design'!$E$10),IF('Portfolio Design'!$F$10="Log-normal",_xll.LognormalGrossReturnValue('Portfolio Design'!$D$10,'Portfolio Design'!$E$10),0)))*('Portfolio Design'!$G$10/'Portfolio Design'!$G$14)</f>
        <v>0</v>
      </c>
      <c r="I8" s="1">
        <f>IF('Portfolio Design'!$F$11="Fixed",'Portfolio Design'!$D$11,IF('Portfolio Design'!$F$11="Normal",_xll.NormalValue('Portfolio Design'!$D$11,'Portfolio Design'!$E$11),IF('Portfolio Design'!$F$11="Log-normal",_xll.LognormalGrossReturnValue('Portfolio Design'!$D$11,'Portfolio Design'!$E$11),0)))*('Portfolio Design'!$G$11/'Portfolio Design'!$G$14)</f>
        <v>0</v>
      </c>
      <c r="J8" s="1">
        <f>IF('Portfolio Design'!$F$12="Fixed",'Portfolio Design'!$D$12,IF('Portfolio Design'!$F$12="Normal",_xll.NormalValue('Portfolio Design'!$D$12,'Portfolio Design'!$E$12),IF('Portfolio Design'!$F$12="Log-normal",_xll.LognormalGrossReturnValue('Portfolio Design'!$D$12,'Portfolio Design'!$E$12),0)))*('Portfolio Design'!$G$12/'Portfolio Design'!$G$14)</f>
        <v>0</v>
      </c>
      <c r="K8" s="1">
        <f>IF('Portfolio Design'!$F$13="Fixed",'Portfolio Design'!$D$13,IF('Portfolio Design'!$F$13="Normal",_xll.NormalValue('Portfolio Design'!$D$13,'Portfolio Design'!$E$13),IF('Portfolio Design'!$F$13="Log-normal",_xll.LognormalGrossReturnValue('Portfolio Design'!$D$13,'Portfolio Design'!$E$13),0)))*('Portfolio Design'!$G$13/'Portfolio Design'!$G$14)</f>
        <v>0</v>
      </c>
      <c r="M8" s="2">
        <f>SUM(B8:K8)</f>
        <v>0.15519463367711037</v>
      </c>
      <c r="N8" s="1"/>
      <c r="O8" s="1">
        <f>(1+O7)*(1+M8)-1</f>
        <v>0.60075671094849037</v>
      </c>
      <c r="P8" s="1"/>
      <c r="Q8" s="1">
        <f>POWER(1+O8,1/A8)-1</f>
        <v>9.8664435252770355E-2</v>
      </c>
      <c r="S8" s="4">
        <f>_xll.SimulationMedian(O8)</f>
        <v>0.23083868451648692</v>
      </c>
      <c r="T8" s="4">
        <f>_xll.SimulationPercentile(O8,10%)</f>
        <v>6.9749354848938072E-2</v>
      </c>
      <c r="U8" s="4">
        <f>_xll.SimulationPercentile(O8,90%)</f>
        <v>0.41643949425139426</v>
      </c>
    </row>
    <row r="9" spans="1:25" x14ac:dyDescent="0.25">
      <c r="A9">
        <f>A8+1</f>
        <v>6</v>
      </c>
      <c r="B9" s="1">
        <f>IF('Portfolio Design'!$F$4="Fixed",'Portfolio Design'!$D$4,IF('Portfolio Design'!$F$4="Normal",_xll.NormalValue('Portfolio Design'!$D$4,'Portfolio Design'!$E$4),IF('Portfolio Design'!$F$4="Log-normal",_xll.LognormalGrossReturnValue('Portfolio Design'!$D$4,'Portfolio Design'!$E$4),0)))*('Portfolio Design'!$G$4/'Portfolio Design'!G$14)</f>
        <v>4.0000000000000001E-3</v>
      </c>
      <c r="C9" s="1">
        <f>IF('Portfolio Design'!$F$5="Fixed",'Portfolio Design'!$D$5,IF('Portfolio Design'!$F$5="Normal",_xll.NormalValue('Portfolio Design'!$D$5,'Portfolio Design'!$E$5),IF('Portfolio Design'!$F$5="Log-normal",_xll.LognormalGrossReturnValue('Portfolio Design'!$D$5,'Portfolio Design'!$E$5),0)))*('Portfolio Design'!$G$5/'Portfolio Design'!$G$14)</f>
        <v>2.2118170754272005E-2</v>
      </c>
      <c r="D9" s="1">
        <f>IF('Portfolio Design'!$F$6="Fixed",'Portfolio Design'!$D$6,IF('Portfolio Design'!$F$6="Normal",_xll.NormalValue('Portfolio Design'!$D$6,'Portfolio Design'!$E$6),IF('Portfolio Design'!$F$6="Log-normal",_xll.LognormalGrossReturnValue('Portfolio Design'!$D$6,'Portfolio Design'!$E$6),0)))*('Portfolio Design'!$G$6/'Portfolio Design'!$G$14)</f>
        <v>1.6395605929194091E-3</v>
      </c>
      <c r="E9" s="1">
        <f>IF('Portfolio Design'!$F$7="Fixed",'Portfolio Design'!$D$7,IF('Portfolio Design'!$F$7="Normal",_xll.NormalValue('Portfolio Design'!$D$7,'Portfolio Design'!$E$7),IF('Portfolio Design'!$F$7="Log-normal",_xll.LognormalGrossReturnValue('Portfolio Design'!$D$7,'Portfolio Design'!$E$7),0)))*('Portfolio Design'!$G$7/'Portfolio Design'!$G$14)</f>
        <v>0</v>
      </c>
      <c r="F9" s="1">
        <f>IF('Portfolio Design'!$F$8="Fixed",'Portfolio Design'!$D$8,IF('Portfolio Design'!$F$8="Normal",_xll.NormalValue('Portfolio Design'!$D$8,'Portfolio Design'!$E$8),IF('Portfolio Design'!$F$8="Log-normal",_xll.LognormalGrossReturnValue('Portfolio Design'!$D$8,'Portfolio Design'!$E$8),0)))*('Portfolio Design'!$G$8/'Portfolio Design'!$G$14)</f>
        <v>0</v>
      </c>
      <c r="G9" s="1">
        <f>IF('Portfolio Design'!$F$9="Fixed",'Portfolio Design'!$D$9,IF('Portfolio Design'!$F$9="Normal",_xll.NormalValue('Portfolio Design'!$D$9,'Portfolio Design'!$E$9),IF('Portfolio Design'!$F$9="Log-normal",_xll.LognormalGrossReturnValue('Portfolio Design'!$D$9,'Portfolio Design'!$E$9),0)))*('Portfolio Design'!$G$9/'Portfolio Design'!$G$14)</f>
        <v>0</v>
      </c>
      <c r="H9" s="1">
        <f>IF('Portfolio Design'!$F$10="Fixed",'Portfolio Design'!$D$10,IF('Portfolio Design'!$F$10="Normal",_xll.NormalValue('Portfolio Design'!$D$10,'Portfolio Design'!$E$10),IF('Portfolio Design'!$F$10="Log-normal",_xll.LognormalGrossReturnValue('Portfolio Design'!$D$10,'Portfolio Design'!$E$10),0)))*('Portfolio Design'!$G$10/'Portfolio Design'!$G$14)</f>
        <v>0</v>
      </c>
      <c r="I9" s="1">
        <f>IF('Portfolio Design'!$F$11="Fixed",'Portfolio Design'!$D$11,IF('Portfolio Design'!$F$11="Normal",_xll.NormalValue('Portfolio Design'!$D$11,'Portfolio Design'!$E$11),IF('Portfolio Design'!$F$11="Log-normal",_xll.LognormalGrossReturnValue('Portfolio Design'!$D$11,'Portfolio Design'!$E$11),0)))*('Portfolio Design'!$G$11/'Portfolio Design'!$G$14)</f>
        <v>0</v>
      </c>
      <c r="J9" s="1">
        <f>IF('Portfolio Design'!$F$12="Fixed",'Portfolio Design'!$D$12,IF('Portfolio Design'!$F$12="Normal",_xll.NormalValue('Portfolio Design'!$D$12,'Portfolio Design'!$E$12),IF('Portfolio Design'!$F$12="Log-normal",_xll.LognormalGrossReturnValue('Portfolio Design'!$D$12,'Portfolio Design'!$E$12),0)))*('Portfolio Design'!$G$12/'Portfolio Design'!$G$14)</f>
        <v>0</v>
      </c>
      <c r="K9" s="1">
        <f>IF('Portfolio Design'!$F$13="Fixed",'Portfolio Design'!$D$13,IF('Portfolio Design'!$F$13="Normal",_xll.NormalValue('Portfolio Design'!$D$13,'Portfolio Design'!$E$13),IF('Portfolio Design'!$F$13="Log-normal",_xll.LognormalGrossReturnValue('Portfolio Design'!$D$13,'Portfolio Design'!$E$13),0)))*('Portfolio Design'!$G$13/'Portfolio Design'!$G$14)</f>
        <v>0</v>
      </c>
      <c r="M9" s="2">
        <f>SUM(B9:K9)</f>
        <v>2.7757731347191415E-2</v>
      </c>
      <c r="N9" s="1"/>
      <c r="O9" s="1">
        <f>(1+O8)*(1+M9)-1</f>
        <v>0.64519008568321246</v>
      </c>
      <c r="P9" s="1"/>
      <c r="Q9" s="1">
        <f>POWER(1+O9,1/A9)-1</f>
        <v>8.6515719389687273E-2</v>
      </c>
      <c r="S9" s="4">
        <f>_xll.SimulationMedian(O9)</f>
        <v>0.2850662689957002</v>
      </c>
      <c r="T9" s="4">
        <f>_xll.SimulationPercentile(O9,10%)</f>
        <v>0.10013908219242862</v>
      </c>
      <c r="U9" s="4">
        <f>_xll.SimulationPercentile(O9,90%)</f>
        <v>0.49922552531185982</v>
      </c>
    </row>
    <row r="10" spans="1:25" x14ac:dyDescent="0.25">
      <c r="A10">
        <f>A9+1</f>
        <v>7</v>
      </c>
      <c r="B10" s="1">
        <f>IF('Portfolio Design'!$F$4="Fixed",'Portfolio Design'!$D$4,IF('Portfolio Design'!$F$4="Normal",_xll.NormalValue('Portfolio Design'!$D$4,'Portfolio Design'!$E$4),IF('Portfolio Design'!$F$4="Log-normal",_xll.LognormalGrossReturnValue('Portfolio Design'!$D$4,'Portfolio Design'!$E$4),0)))*('Portfolio Design'!$G$4/'Portfolio Design'!G$14)</f>
        <v>4.0000000000000001E-3</v>
      </c>
      <c r="C10" s="1">
        <f>IF('Portfolio Design'!$F$5="Fixed",'Portfolio Design'!$D$5,IF('Portfolio Design'!$F$5="Normal",_xll.NormalValue('Portfolio Design'!$D$5,'Portfolio Design'!$E$5),IF('Portfolio Design'!$F$5="Log-normal",_xll.LognormalGrossReturnValue('Portfolio Design'!$D$5,'Portfolio Design'!$E$5),0)))*('Portfolio Design'!$G$5/'Portfolio Design'!$G$14)</f>
        <v>3.8330204431244935E-2</v>
      </c>
      <c r="D10" s="1">
        <f>IF('Portfolio Design'!$F$6="Fixed",'Portfolio Design'!$D$6,IF('Portfolio Design'!$F$6="Normal",_xll.NormalValue('Portfolio Design'!$D$6,'Portfolio Design'!$E$6),IF('Portfolio Design'!$F$6="Log-normal",_xll.LognormalGrossReturnValue('Portfolio Design'!$D$6,'Portfolio Design'!$E$6),0)))*('Portfolio Design'!$G$6/'Portfolio Design'!$G$14)</f>
        <v>2.2602655225160629E-2</v>
      </c>
      <c r="E10" s="1">
        <f>IF('Portfolio Design'!$F$7="Fixed",'Portfolio Design'!$D$7,IF('Portfolio Design'!$F$7="Normal",_xll.NormalValue('Portfolio Design'!$D$7,'Portfolio Design'!$E$7),IF('Portfolio Design'!$F$7="Log-normal",_xll.LognormalGrossReturnValue('Portfolio Design'!$D$7,'Portfolio Design'!$E$7),0)))*('Portfolio Design'!$G$7/'Portfolio Design'!$G$14)</f>
        <v>0</v>
      </c>
      <c r="F10" s="1">
        <f>IF('Portfolio Design'!$F$8="Fixed",'Portfolio Design'!$D$8,IF('Portfolio Design'!$F$8="Normal",_xll.NormalValue('Portfolio Design'!$D$8,'Portfolio Design'!$E$8),IF('Portfolio Design'!$F$8="Log-normal",_xll.LognormalGrossReturnValue('Portfolio Design'!$D$8,'Portfolio Design'!$E$8),0)))*('Portfolio Design'!$G$8/'Portfolio Design'!$G$14)</f>
        <v>0</v>
      </c>
      <c r="G10" s="1">
        <f>IF('Portfolio Design'!$F$9="Fixed",'Portfolio Design'!$D$9,IF('Portfolio Design'!$F$9="Normal",_xll.NormalValue('Portfolio Design'!$D$9,'Portfolio Design'!$E$9),IF('Portfolio Design'!$F$9="Log-normal",_xll.LognormalGrossReturnValue('Portfolio Design'!$D$9,'Portfolio Design'!$E$9),0)))*('Portfolio Design'!$G$9/'Portfolio Design'!$G$14)</f>
        <v>0</v>
      </c>
      <c r="H10" s="1">
        <f>IF('Portfolio Design'!$F$10="Fixed",'Portfolio Design'!$D$10,IF('Portfolio Design'!$F$10="Normal",_xll.NormalValue('Portfolio Design'!$D$10,'Portfolio Design'!$E$10),IF('Portfolio Design'!$F$10="Log-normal",_xll.LognormalGrossReturnValue('Portfolio Design'!$D$10,'Portfolio Design'!$E$10),0)))*('Portfolio Design'!$G$10/'Portfolio Design'!$G$14)</f>
        <v>0</v>
      </c>
      <c r="I10" s="1">
        <f>IF('Portfolio Design'!$F$11="Fixed",'Portfolio Design'!$D$11,IF('Portfolio Design'!$F$11="Normal",_xll.NormalValue('Portfolio Design'!$D$11,'Portfolio Design'!$E$11),IF('Portfolio Design'!$F$11="Log-normal",_xll.LognormalGrossReturnValue('Portfolio Design'!$D$11,'Portfolio Design'!$E$11),0)))*('Portfolio Design'!$G$11/'Portfolio Design'!$G$14)</f>
        <v>0</v>
      </c>
      <c r="J10" s="1">
        <f>IF('Portfolio Design'!$F$12="Fixed",'Portfolio Design'!$D$12,IF('Portfolio Design'!$F$12="Normal",_xll.NormalValue('Portfolio Design'!$D$12,'Portfolio Design'!$E$12),IF('Portfolio Design'!$F$12="Log-normal",_xll.LognormalGrossReturnValue('Portfolio Design'!$D$12,'Portfolio Design'!$E$12),0)))*('Portfolio Design'!$G$12/'Portfolio Design'!$G$14)</f>
        <v>0</v>
      </c>
      <c r="K10" s="1">
        <f>IF('Portfolio Design'!$F$13="Fixed",'Portfolio Design'!$D$13,IF('Portfolio Design'!$F$13="Normal",_xll.NormalValue('Portfolio Design'!$D$13,'Portfolio Design'!$E$13),IF('Portfolio Design'!$F$13="Log-normal",_xll.LognormalGrossReturnValue('Portfolio Design'!$D$13,'Portfolio Design'!$E$13),0)))*('Portfolio Design'!$G$13/'Portfolio Design'!$G$14)</f>
        <v>0</v>
      </c>
      <c r="M10" s="2">
        <f>SUM(B10:K10)</f>
        <v>6.4932859656405564E-2</v>
      </c>
      <c r="N10" s="1"/>
      <c r="O10" s="1">
        <f>(1+O9)*(1+M10)-1</f>
        <v>0.7520169826249905</v>
      </c>
      <c r="P10" s="1"/>
      <c r="Q10" s="1">
        <f>POWER(1+O10,1/A10)-1</f>
        <v>8.3405877624179947E-2</v>
      </c>
      <c r="S10" s="4">
        <f>_xll.SimulationMedian(O10)</f>
        <v>0.33788086889950808</v>
      </c>
      <c r="T10" s="4">
        <f>_xll.SimulationPercentile(O10,10%)</f>
        <v>0.13403990243725783</v>
      </c>
      <c r="U10" s="4">
        <f>_xll.SimulationPercentile(O10,90%)</f>
        <v>0.57574019686788414</v>
      </c>
    </row>
    <row r="11" spans="1:25" x14ac:dyDescent="0.25">
      <c r="A11">
        <f>A10+1</f>
        <v>8</v>
      </c>
      <c r="B11" s="1">
        <f>IF('Portfolio Design'!$F$4="Fixed",'Portfolio Design'!$D$4,IF('Portfolio Design'!$F$4="Normal",_xll.NormalValue('Portfolio Design'!$D$4,'Portfolio Design'!$E$4),IF('Portfolio Design'!$F$4="Log-normal",_xll.LognormalGrossReturnValue('Portfolio Design'!$D$4,'Portfolio Design'!$E$4),0)))*('Portfolio Design'!$G$4/'Portfolio Design'!G$14)</f>
        <v>4.0000000000000001E-3</v>
      </c>
      <c r="C11" s="1">
        <f>IF('Portfolio Design'!$F$5="Fixed",'Portfolio Design'!$D$5,IF('Portfolio Design'!$F$5="Normal",_xll.NormalValue('Portfolio Design'!$D$5,'Portfolio Design'!$E$5),IF('Portfolio Design'!$F$5="Log-normal",_xll.LognormalGrossReturnValue('Portfolio Design'!$D$5,'Portfolio Design'!$E$5),0)))*('Portfolio Design'!$G$5/'Portfolio Design'!$G$14)</f>
        <v>4.5628243967428261E-3</v>
      </c>
      <c r="D11" s="1">
        <f>IF('Portfolio Design'!$F$6="Fixed",'Portfolio Design'!$D$6,IF('Portfolio Design'!$F$6="Normal",_xll.NormalValue('Portfolio Design'!$D$6,'Portfolio Design'!$E$6),IF('Portfolio Design'!$F$6="Log-normal",_xll.LognormalGrossReturnValue('Portfolio Design'!$D$6,'Portfolio Design'!$E$6),0)))*('Portfolio Design'!$G$6/'Portfolio Design'!$G$14)</f>
        <v>-1.0811542210171776E-3</v>
      </c>
      <c r="E11" s="1">
        <f>IF('Portfolio Design'!$F$7="Fixed",'Portfolio Design'!$D$7,IF('Portfolio Design'!$F$7="Normal",_xll.NormalValue('Portfolio Design'!$D$7,'Portfolio Design'!$E$7),IF('Portfolio Design'!$F$7="Log-normal",_xll.LognormalGrossReturnValue('Portfolio Design'!$D$7,'Portfolio Design'!$E$7),0)))*('Portfolio Design'!$G$7/'Portfolio Design'!$G$14)</f>
        <v>0</v>
      </c>
      <c r="F11" s="1">
        <f>IF('Portfolio Design'!$F$8="Fixed",'Portfolio Design'!$D$8,IF('Portfolio Design'!$F$8="Normal",_xll.NormalValue('Portfolio Design'!$D$8,'Portfolio Design'!$E$8),IF('Portfolio Design'!$F$8="Log-normal",_xll.LognormalGrossReturnValue('Portfolio Design'!$D$8,'Portfolio Design'!$E$8),0)))*('Portfolio Design'!$G$8/'Portfolio Design'!$G$14)</f>
        <v>0</v>
      </c>
      <c r="G11" s="1">
        <f>IF('Portfolio Design'!$F$9="Fixed",'Portfolio Design'!$D$9,IF('Portfolio Design'!$F$9="Normal",_xll.NormalValue('Portfolio Design'!$D$9,'Portfolio Design'!$E$9),IF('Portfolio Design'!$F$9="Log-normal",_xll.LognormalGrossReturnValue('Portfolio Design'!$D$9,'Portfolio Design'!$E$9),0)))*('Portfolio Design'!$G$9/'Portfolio Design'!$G$14)</f>
        <v>0</v>
      </c>
      <c r="H11" s="1">
        <f>IF('Portfolio Design'!$F$10="Fixed",'Portfolio Design'!$D$10,IF('Portfolio Design'!$F$10="Normal",_xll.NormalValue('Portfolio Design'!$D$10,'Portfolio Design'!$E$10),IF('Portfolio Design'!$F$10="Log-normal",_xll.LognormalGrossReturnValue('Portfolio Design'!$D$10,'Portfolio Design'!$E$10),0)))*('Portfolio Design'!$G$10/'Portfolio Design'!$G$14)</f>
        <v>0</v>
      </c>
      <c r="I11" s="1">
        <f>IF('Portfolio Design'!$F$11="Fixed",'Portfolio Design'!$D$11,IF('Portfolio Design'!$F$11="Normal",_xll.NormalValue('Portfolio Design'!$D$11,'Portfolio Design'!$E$11),IF('Portfolio Design'!$F$11="Log-normal",_xll.LognormalGrossReturnValue('Portfolio Design'!$D$11,'Portfolio Design'!$E$11),0)))*('Portfolio Design'!$G$11/'Portfolio Design'!$G$14)</f>
        <v>0</v>
      </c>
      <c r="J11" s="1">
        <f>IF('Portfolio Design'!$F$12="Fixed",'Portfolio Design'!$D$12,IF('Portfolio Design'!$F$12="Normal",_xll.NormalValue('Portfolio Design'!$D$12,'Portfolio Design'!$E$12),IF('Portfolio Design'!$F$12="Log-normal",_xll.LognormalGrossReturnValue('Portfolio Design'!$D$12,'Portfolio Design'!$E$12),0)))*('Portfolio Design'!$G$12/'Portfolio Design'!$G$14)</f>
        <v>0</v>
      </c>
      <c r="K11" s="1">
        <f>IF('Portfolio Design'!$F$13="Fixed",'Portfolio Design'!$D$13,IF('Portfolio Design'!$F$13="Normal",_xll.NormalValue('Portfolio Design'!$D$13,'Portfolio Design'!$E$13),IF('Portfolio Design'!$F$13="Log-normal",_xll.LognormalGrossReturnValue('Portfolio Design'!$D$13,'Portfolio Design'!$E$13),0)))*('Portfolio Design'!$G$13/'Portfolio Design'!$G$14)</f>
        <v>0</v>
      </c>
      <c r="M11" s="2">
        <f>SUM(B11:K11)</f>
        <v>7.4816701757256486E-3</v>
      </c>
      <c r="N11" s="1"/>
      <c r="O11" s="1">
        <f>(1+O10)*(1+M11)-1</f>
        <v>0.7651249958312607</v>
      </c>
      <c r="P11" s="1"/>
      <c r="Q11" s="1">
        <f>POWER(1+O11,1/A11)-1</f>
        <v>7.3610952005577879E-2</v>
      </c>
      <c r="S11" s="4">
        <f>_xll.SimulationMedian(O11)</f>
        <v>0.3943020634792227</v>
      </c>
      <c r="T11" s="4">
        <f>_xll.SimulationPercentile(O11,10%)</f>
        <v>0.16160023885526642</v>
      </c>
      <c r="U11" s="4">
        <f>_xll.SimulationPercentile(O11,90%)</f>
        <v>0.66915233240563743</v>
      </c>
    </row>
    <row r="12" spans="1:25" x14ac:dyDescent="0.25">
      <c r="A12">
        <f>A11+1</f>
        <v>9</v>
      </c>
      <c r="B12" s="1">
        <f>IF('Portfolio Design'!$F$4="Fixed",'Portfolio Design'!$D$4,IF('Portfolio Design'!$F$4="Normal",_xll.NormalValue('Portfolio Design'!$D$4,'Portfolio Design'!$E$4),IF('Portfolio Design'!$F$4="Log-normal",_xll.LognormalGrossReturnValue('Portfolio Design'!$D$4,'Portfolio Design'!$E$4),0)))*('Portfolio Design'!$G$4/'Portfolio Design'!G$14)</f>
        <v>4.0000000000000001E-3</v>
      </c>
      <c r="C12" s="1">
        <f>IF('Portfolio Design'!$F$5="Fixed",'Portfolio Design'!$D$5,IF('Portfolio Design'!$F$5="Normal",_xll.NormalValue('Portfolio Design'!$D$5,'Portfolio Design'!$E$5),IF('Portfolio Design'!$F$5="Log-normal",_xll.LognormalGrossReturnValue('Portfolio Design'!$D$5,'Portfolio Design'!$E$5),0)))*('Portfolio Design'!$G$5/'Portfolio Design'!$G$14)</f>
        <v>-2.5714039254556332E-2</v>
      </c>
      <c r="D12" s="1">
        <f>IF('Portfolio Design'!$F$6="Fixed",'Portfolio Design'!$D$6,IF('Portfolio Design'!$F$6="Normal",_xll.NormalValue('Portfolio Design'!$D$6,'Portfolio Design'!$E$6),IF('Portfolio Design'!$F$6="Log-normal",_xll.LognormalGrossReturnValue('Portfolio Design'!$D$6,'Portfolio Design'!$E$6),0)))*('Portfolio Design'!$G$6/'Portfolio Design'!$G$14)</f>
        <v>1.4142418105856437E-2</v>
      </c>
      <c r="E12" s="1">
        <f>IF('Portfolio Design'!$F$7="Fixed",'Portfolio Design'!$D$7,IF('Portfolio Design'!$F$7="Normal",_xll.NormalValue('Portfolio Design'!$D$7,'Portfolio Design'!$E$7),IF('Portfolio Design'!$F$7="Log-normal",_xll.LognormalGrossReturnValue('Portfolio Design'!$D$7,'Portfolio Design'!$E$7),0)))*('Portfolio Design'!$G$7/'Portfolio Design'!$G$14)</f>
        <v>0</v>
      </c>
      <c r="F12" s="1">
        <f>IF('Portfolio Design'!$F$8="Fixed",'Portfolio Design'!$D$8,IF('Portfolio Design'!$F$8="Normal",_xll.NormalValue('Portfolio Design'!$D$8,'Portfolio Design'!$E$8),IF('Portfolio Design'!$F$8="Log-normal",_xll.LognormalGrossReturnValue('Portfolio Design'!$D$8,'Portfolio Design'!$E$8),0)))*('Portfolio Design'!$G$8/'Portfolio Design'!$G$14)</f>
        <v>0</v>
      </c>
      <c r="G12" s="1">
        <f>IF('Portfolio Design'!$F$9="Fixed",'Portfolio Design'!$D$9,IF('Portfolio Design'!$F$9="Normal",_xll.NormalValue('Portfolio Design'!$D$9,'Portfolio Design'!$E$9),IF('Portfolio Design'!$F$9="Log-normal",_xll.LognormalGrossReturnValue('Portfolio Design'!$D$9,'Portfolio Design'!$E$9),0)))*('Portfolio Design'!$G$9/'Portfolio Design'!$G$14)</f>
        <v>0</v>
      </c>
      <c r="H12" s="1">
        <f>IF('Portfolio Design'!$F$10="Fixed",'Portfolio Design'!$D$10,IF('Portfolio Design'!$F$10="Normal",_xll.NormalValue('Portfolio Design'!$D$10,'Portfolio Design'!$E$10),IF('Portfolio Design'!$F$10="Log-normal",_xll.LognormalGrossReturnValue('Portfolio Design'!$D$10,'Portfolio Design'!$E$10),0)))*('Portfolio Design'!$G$10/'Portfolio Design'!$G$14)</f>
        <v>0</v>
      </c>
      <c r="I12" s="1">
        <f>IF('Portfolio Design'!$F$11="Fixed",'Portfolio Design'!$D$11,IF('Portfolio Design'!$F$11="Normal",_xll.NormalValue('Portfolio Design'!$D$11,'Portfolio Design'!$E$11),IF('Portfolio Design'!$F$11="Log-normal",_xll.LognormalGrossReturnValue('Portfolio Design'!$D$11,'Portfolio Design'!$E$11),0)))*('Portfolio Design'!$G$11/'Portfolio Design'!$G$14)</f>
        <v>0</v>
      </c>
      <c r="J12" s="1">
        <f>IF('Portfolio Design'!$F$12="Fixed",'Portfolio Design'!$D$12,IF('Portfolio Design'!$F$12="Normal",_xll.NormalValue('Portfolio Design'!$D$12,'Portfolio Design'!$E$12),IF('Portfolio Design'!$F$12="Log-normal",_xll.LognormalGrossReturnValue('Portfolio Design'!$D$12,'Portfolio Design'!$E$12),0)))*('Portfolio Design'!$G$12/'Portfolio Design'!$G$14)</f>
        <v>0</v>
      </c>
      <c r="K12" s="1">
        <f>IF('Portfolio Design'!$F$13="Fixed",'Portfolio Design'!$D$13,IF('Portfolio Design'!$F$13="Normal",_xll.NormalValue('Portfolio Design'!$D$13,'Portfolio Design'!$E$13),IF('Portfolio Design'!$F$13="Log-normal",_xll.LognormalGrossReturnValue('Portfolio Design'!$D$13,'Portfolio Design'!$E$13),0)))*('Portfolio Design'!$G$13/'Portfolio Design'!$G$14)</f>
        <v>0</v>
      </c>
      <c r="M12" s="2">
        <f>SUM(B12:K12)</f>
        <v>-7.571621148699895E-3</v>
      </c>
      <c r="N12" s="1"/>
      <c r="O12" s="1">
        <f>(1+O11)*(1+M12)-1</f>
        <v>0.7517601380827259</v>
      </c>
      <c r="P12" s="1"/>
      <c r="Q12" s="1">
        <f>POWER(1+O12,1/A12)-1</f>
        <v>6.4272248274662935E-2</v>
      </c>
      <c r="S12" s="4">
        <f>_xll.SimulationMedian(O12)</f>
        <v>0.45460635366391933</v>
      </c>
      <c r="T12" s="4">
        <f>_xll.SimulationPercentile(O12,10%)</f>
        <v>0.20371665006960682</v>
      </c>
      <c r="U12" s="4">
        <f>_xll.SimulationPercentile(O12,90%)</f>
        <v>0.75603856177657458</v>
      </c>
    </row>
    <row r="13" spans="1:25" x14ac:dyDescent="0.25">
      <c r="A13">
        <f>A12+1</f>
        <v>10</v>
      </c>
      <c r="B13" s="1">
        <f>IF('Portfolio Design'!$F$4="Fixed",'Portfolio Design'!$D$4,IF('Portfolio Design'!$F$4="Normal",_xll.NormalValue('Portfolio Design'!$D$4,'Portfolio Design'!$E$4),IF('Portfolio Design'!$F$4="Log-normal",_xll.LognormalGrossReturnValue('Portfolio Design'!$D$4,'Portfolio Design'!$E$4),0)))*('Portfolio Design'!$G$4/'Portfolio Design'!G$14)</f>
        <v>4.0000000000000001E-3</v>
      </c>
      <c r="C13" s="1">
        <f>IF('Portfolio Design'!$F$5="Fixed",'Portfolio Design'!$D$5,IF('Portfolio Design'!$F$5="Normal",_xll.NormalValue('Portfolio Design'!$D$5,'Portfolio Design'!$E$5),IF('Portfolio Design'!$F$5="Log-normal",_xll.LognormalGrossReturnValue('Portfolio Design'!$D$5,'Portfolio Design'!$E$5),0)))*('Portfolio Design'!$G$5/'Portfolio Design'!$G$14)</f>
        <v>-7.6685966869018964E-4</v>
      </c>
      <c r="D13" s="1">
        <f>IF('Portfolio Design'!$F$6="Fixed",'Portfolio Design'!$D$6,IF('Portfolio Design'!$F$6="Normal",_xll.NormalValue('Portfolio Design'!$D$6,'Portfolio Design'!$E$6),IF('Portfolio Design'!$F$6="Log-normal",_xll.LognormalGrossReturnValue('Portfolio Design'!$D$6,'Portfolio Design'!$E$6),0)))*('Portfolio Design'!$G$6/'Portfolio Design'!$G$14)</f>
        <v>-4.32935996938566E-4</v>
      </c>
      <c r="E13" s="1">
        <f>IF('Portfolio Design'!$F$7="Fixed",'Portfolio Design'!$D$7,IF('Portfolio Design'!$F$7="Normal",_xll.NormalValue('Portfolio Design'!$D$7,'Portfolio Design'!$E$7),IF('Portfolio Design'!$F$7="Log-normal",_xll.LognormalGrossReturnValue('Portfolio Design'!$D$7,'Portfolio Design'!$E$7),0)))*('Portfolio Design'!$G$7/'Portfolio Design'!$G$14)</f>
        <v>0</v>
      </c>
      <c r="F13" s="1">
        <f>IF('Portfolio Design'!$F$8="Fixed",'Portfolio Design'!$D$8,IF('Portfolio Design'!$F$8="Normal",_xll.NormalValue('Portfolio Design'!$D$8,'Portfolio Design'!$E$8),IF('Portfolio Design'!$F$8="Log-normal",_xll.LognormalGrossReturnValue('Portfolio Design'!$D$8,'Portfolio Design'!$E$8),0)))*('Portfolio Design'!$G$8/'Portfolio Design'!$G$14)</f>
        <v>0</v>
      </c>
      <c r="G13" s="1">
        <f>IF('Portfolio Design'!$F$9="Fixed",'Portfolio Design'!$D$9,IF('Portfolio Design'!$F$9="Normal",_xll.NormalValue('Portfolio Design'!$D$9,'Portfolio Design'!$E$9),IF('Portfolio Design'!$F$9="Log-normal",_xll.LognormalGrossReturnValue('Portfolio Design'!$D$9,'Portfolio Design'!$E$9),0)))*('Portfolio Design'!$G$9/'Portfolio Design'!$G$14)</f>
        <v>0</v>
      </c>
      <c r="H13" s="1">
        <f>IF('Portfolio Design'!$F$10="Fixed",'Portfolio Design'!$D$10,IF('Portfolio Design'!$F$10="Normal",_xll.NormalValue('Portfolio Design'!$D$10,'Portfolio Design'!$E$10),IF('Portfolio Design'!$F$10="Log-normal",_xll.LognormalGrossReturnValue('Portfolio Design'!$D$10,'Portfolio Design'!$E$10),0)))*('Portfolio Design'!$G$10/'Portfolio Design'!$G$14)</f>
        <v>0</v>
      </c>
      <c r="I13" s="1">
        <f>IF('Portfolio Design'!$F$11="Fixed",'Portfolio Design'!$D$11,IF('Portfolio Design'!$F$11="Normal",_xll.NormalValue('Portfolio Design'!$D$11,'Portfolio Design'!$E$11),IF('Portfolio Design'!$F$11="Log-normal",_xll.LognormalGrossReturnValue('Portfolio Design'!$D$11,'Portfolio Design'!$E$11),0)))*('Portfolio Design'!$G$11/'Portfolio Design'!$G$14)</f>
        <v>0</v>
      </c>
      <c r="J13" s="1">
        <f>IF('Portfolio Design'!$F$12="Fixed",'Portfolio Design'!$D$12,IF('Portfolio Design'!$F$12="Normal",_xll.NormalValue('Portfolio Design'!$D$12,'Portfolio Design'!$E$12),IF('Portfolio Design'!$F$12="Log-normal",_xll.LognormalGrossReturnValue('Portfolio Design'!$D$12,'Portfolio Design'!$E$12),0)))*('Portfolio Design'!$G$12/'Portfolio Design'!$G$14)</f>
        <v>0</v>
      </c>
      <c r="K13" s="1">
        <f>IF('Portfolio Design'!$F$13="Fixed",'Portfolio Design'!$D$13,IF('Portfolio Design'!$F$13="Normal",_xll.NormalValue('Portfolio Design'!$D$13,'Portfolio Design'!$E$13),IF('Portfolio Design'!$F$13="Log-normal",_xll.LognormalGrossReturnValue('Portfolio Design'!$D$13,'Portfolio Design'!$E$13),0)))*('Portfolio Design'!$G$13/'Portfolio Design'!$G$14)</f>
        <v>0</v>
      </c>
      <c r="M13" s="2">
        <f>SUM(B13:K13)</f>
        <v>2.8002043343712444E-3</v>
      </c>
      <c r="N13" s="1"/>
      <c r="O13" s="7">
        <f>(1+O12)*(1+M13)-1</f>
        <v>0.75666542441416418</v>
      </c>
      <c r="P13" s="10"/>
      <c r="Q13" s="7">
        <f>POWER(1+O13,1/A13)-1</f>
        <v>5.7959165411652247E-2</v>
      </c>
      <c r="S13" s="4">
        <f>_xll.SimulationMedian(O13)</f>
        <v>0.51522515630403021</v>
      </c>
      <c r="T13" s="4">
        <f>_xll.SimulationPercentile(O13,10%)</f>
        <v>0.24471570646683327</v>
      </c>
      <c r="U13" s="4">
        <f>_xll.SimulationPercentile(O13,90%)</f>
        <v>0.85145199634529378</v>
      </c>
    </row>
    <row r="14" spans="1:25" x14ac:dyDescent="0.25">
      <c r="A14">
        <f>A13+1</f>
        <v>11</v>
      </c>
      <c r="B14" s="1">
        <f>IF('Portfolio Design'!$F$4="Fixed",'Portfolio Design'!$D$4,IF('Portfolio Design'!$F$4="Normal",_xll.NormalValue('Portfolio Design'!$D$4,'Portfolio Design'!$E$4),IF('Portfolio Design'!$F$4="Log-normal",_xll.LognormalGrossReturnValue('Portfolio Design'!$D$4,'Portfolio Design'!$E$4),0)))*('Portfolio Design'!$G$4/'Portfolio Design'!G$14)</f>
        <v>4.0000000000000001E-3</v>
      </c>
      <c r="C14" s="1">
        <f>IF('Portfolio Design'!$F$5="Fixed",'Portfolio Design'!$D$5,IF('Portfolio Design'!$F$5="Normal",_xll.NormalValue('Portfolio Design'!$D$5,'Portfolio Design'!$E$5),IF('Portfolio Design'!$F$5="Log-normal",_xll.LognormalGrossReturnValue('Portfolio Design'!$D$5,'Portfolio Design'!$E$5),0)))*('Portfolio Design'!$G$5/'Portfolio Design'!$G$14)</f>
        <v>2.386701284697246E-3</v>
      </c>
      <c r="D14" s="1">
        <f>IF('Portfolio Design'!$F$6="Fixed",'Portfolio Design'!$D$6,IF('Portfolio Design'!$F$6="Normal",_xll.NormalValue('Portfolio Design'!$D$6,'Portfolio Design'!$E$6),IF('Portfolio Design'!$F$6="Log-normal",_xll.LognormalGrossReturnValue('Portfolio Design'!$D$6,'Portfolio Design'!$E$6),0)))*('Portfolio Design'!$G$6/'Portfolio Design'!$G$14)</f>
        <v>-6.677823569314234E-2</v>
      </c>
      <c r="E14" s="1">
        <f>IF('Portfolio Design'!$F$7="Fixed",'Portfolio Design'!$D$7,IF('Portfolio Design'!$F$7="Normal",_xll.NormalValue('Portfolio Design'!$D$7,'Portfolio Design'!$E$7),IF('Portfolio Design'!$F$7="Log-normal",_xll.LognormalGrossReturnValue('Portfolio Design'!$D$7,'Portfolio Design'!$E$7),0)))*('Portfolio Design'!$G$7/'Portfolio Design'!$G$14)</f>
        <v>0</v>
      </c>
      <c r="F14" s="1">
        <f>IF('Portfolio Design'!$F$8="Fixed",'Portfolio Design'!$D$8,IF('Portfolio Design'!$F$8="Normal",_xll.NormalValue('Portfolio Design'!$D$8,'Portfolio Design'!$E$8),IF('Portfolio Design'!$F$8="Log-normal",_xll.LognormalGrossReturnValue('Portfolio Design'!$D$8,'Portfolio Design'!$E$8),0)))*('Portfolio Design'!$G$8/'Portfolio Design'!$G$14)</f>
        <v>0</v>
      </c>
      <c r="G14" s="1">
        <f>IF('Portfolio Design'!$F$9="Fixed",'Portfolio Design'!$D$9,IF('Portfolio Design'!$F$9="Normal",_xll.NormalValue('Portfolio Design'!$D$9,'Portfolio Design'!$E$9),IF('Portfolio Design'!$F$9="Log-normal",_xll.LognormalGrossReturnValue('Portfolio Design'!$D$9,'Portfolio Design'!$E$9),0)))*('Portfolio Design'!$G$9/'Portfolio Design'!$G$14)</f>
        <v>0</v>
      </c>
      <c r="H14" s="1">
        <f>IF('Portfolio Design'!$F$10="Fixed",'Portfolio Design'!$D$10,IF('Portfolio Design'!$F$10="Normal",_xll.NormalValue('Portfolio Design'!$D$10,'Portfolio Design'!$E$10),IF('Portfolio Design'!$F$10="Log-normal",_xll.LognormalGrossReturnValue('Portfolio Design'!$D$10,'Portfolio Design'!$E$10),0)))*('Portfolio Design'!$G$10/'Portfolio Design'!$G$14)</f>
        <v>0</v>
      </c>
      <c r="I14" s="1">
        <f>IF('Portfolio Design'!$F$11="Fixed",'Portfolio Design'!$D$11,IF('Portfolio Design'!$F$11="Normal",_xll.NormalValue('Portfolio Design'!$D$11,'Portfolio Design'!$E$11),IF('Portfolio Design'!$F$11="Log-normal",_xll.LognormalGrossReturnValue('Portfolio Design'!$D$11,'Portfolio Design'!$E$11),0)))*('Portfolio Design'!$G$11/'Portfolio Design'!$G$14)</f>
        <v>0</v>
      </c>
      <c r="J14" s="1">
        <f>IF('Portfolio Design'!$F$12="Fixed",'Portfolio Design'!$D$12,IF('Portfolio Design'!$F$12="Normal",_xll.NormalValue('Portfolio Design'!$D$12,'Portfolio Design'!$E$12),IF('Portfolio Design'!$F$12="Log-normal",_xll.LognormalGrossReturnValue('Portfolio Design'!$D$12,'Portfolio Design'!$E$12),0)))*('Portfolio Design'!$G$12/'Portfolio Design'!$G$14)</f>
        <v>0</v>
      </c>
      <c r="K14" s="1">
        <f>IF('Portfolio Design'!$F$13="Fixed",'Portfolio Design'!$D$13,IF('Portfolio Design'!$F$13="Normal",_xll.NormalValue('Portfolio Design'!$D$13,'Portfolio Design'!$E$13),IF('Portfolio Design'!$F$13="Log-normal",_xll.LognormalGrossReturnValue('Portfolio Design'!$D$13,'Portfolio Design'!$E$13),0)))*('Portfolio Design'!$G$13/'Portfolio Design'!$G$14)</f>
        <v>0</v>
      </c>
      <c r="M14" s="2">
        <f>SUM(B14:K14)</f>
        <v>-6.0391534408445094E-2</v>
      </c>
      <c r="N14" s="1"/>
      <c r="O14" s="1">
        <f>(1+O13)*(1+M14)-1</f>
        <v>0.65057770399153037</v>
      </c>
      <c r="P14" s="1"/>
      <c r="Q14" s="1">
        <f>POWER(1+O14,1/A14)-1</f>
        <v>4.6610502754968364E-2</v>
      </c>
      <c r="S14" s="4">
        <f>_xll.SimulationMedian(O14)</f>
        <v>0.58452156499435426</v>
      </c>
      <c r="T14" s="4">
        <f>_xll.SimulationPercentile(O14,10%)</f>
        <v>0.29020289030665403</v>
      </c>
      <c r="U14" s="4">
        <f>_xll.SimulationPercentile(O14,90%)</f>
        <v>0.94376989303106096</v>
      </c>
    </row>
    <row r="15" spans="1:25" x14ac:dyDescent="0.25">
      <c r="A15">
        <f>A14+1</f>
        <v>12</v>
      </c>
      <c r="B15" s="1">
        <f>IF('Portfolio Design'!$F$4="Fixed",'Portfolio Design'!$D$4,IF('Portfolio Design'!$F$4="Normal",_xll.NormalValue('Portfolio Design'!$D$4,'Portfolio Design'!$E$4),IF('Portfolio Design'!$F$4="Log-normal",_xll.LognormalGrossReturnValue('Portfolio Design'!$D$4,'Portfolio Design'!$E$4),0)))*('Portfolio Design'!$G$4/'Portfolio Design'!G$14)</f>
        <v>4.0000000000000001E-3</v>
      </c>
      <c r="C15" s="1">
        <f>IF('Portfolio Design'!$F$5="Fixed",'Portfolio Design'!$D$5,IF('Portfolio Design'!$F$5="Normal",_xll.NormalValue('Portfolio Design'!$D$5,'Portfolio Design'!$E$5),IF('Portfolio Design'!$F$5="Log-normal",_xll.LognormalGrossReturnValue('Portfolio Design'!$D$5,'Portfolio Design'!$E$5),0)))*('Portfolio Design'!$G$5/'Portfolio Design'!$G$14)</f>
        <v>-1.4296321871582541E-2</v>
      </c>
      <c r="D15" s="1">
        <f>IF('Portfolio Design'!$F$6="Fixed",'Portfolio Design'!$D$6,IF('Portfolio Design'!$F$6="Normal",_xll.NormalValue('Portfolio Design'!$D$6,'Portfolio Design'!$E$6),IF('Portfolio Design'!$F$6="Log-normal",_xll.LognormalGrossReturnValue('Portfolio Design'!$D$6,'Portfolio Design'!$E$6),0)))*('Portfolio Design'!$G$6/'Portfolio Design'!$G$14)</f>
        <v>0.10884579766459473</v>
      </c>
      <c r="E15" s="1">
        <f>IF('Portfolio Design'!$F$7="Fixed",'Portfolio Design'!$D$7,IF('Portfolio Design'!$F$7="Normal",_xll.NormalValue('Portfolio Design'!$D$7,'Portfolio Design'!$E$7),IF('Portfolio Design'!$F$7="Log-normal",_xll.LognormalGrossReturnValue('Portfolio Design'!$D$7,'Portfolio Design'!$E$7),0)))*('Portfolio Design'!$G$7/'Portfolio Design'!$G$14)</f>
        <v>0</v>
      </c>
      <c r="F15" s="1">
        <f>IF('Portfolio Design'!$F$8="Fixed",'Portfolio Design'!$D$8,IF('Portfolio Design'!$F$8="Normal",_xll.NormalValue('Portfolio Design'!$D$8,'Portfolio Design'!$E$8),IF('Portfolio Design'!$F$8="Log-normal",_xll.LognormalGrossReturnValue('Portfolio Design'!$D$8,'Portfolio Design'!$E$8),0)))*('Portfolio Design'!$G$8/'Portfolio Design'!$G$14)</f>
        <v>0</v>
      </c>
      <c r="G15" s="1">
        <f>IF('Portfolio Design'!$F$9="Fixed",'Portfolio Design'!$D$9,IF('Portfolio Design'!$F$9="Normal",_xll.NormalValue('Portfolio Design'!$D$9,'Portfolio Design'!$E$9),IF('Portfolio Design'!$F$9="Log-normal",_xll.LognormalGrossReturnValue('Portfolio Design'!$D$9,'Portfolio Design'!$E$9),0)))*('Portfolio Design'!$G$9/'Portfolio Design'!$G$14)</f>
        <v>0</v>
      </c>
      <c r="H15" s="1">
        <f>IF('Portfolio Design'!$F$10="Fixed",'Portfolio Design'!$D$10,IF('Portfolio Design'!$F$10="Normal",_xll.NormalValue('Portfolio Design'!$D$10,'Portfolio Design'!$E$10),IF('Portfolio Design'!$F$10="Log-normal",_xll.LognormalGrossReturnValue('Portfolio Design'!$D$10,'Portfolio Design'!$E$10),0)))*('Portfolio Design'!$G$10/'Portfolio Design'!$G$14)</f>
        <v>0</v>
      </c>
      <c r="I15" s="1">
        <f>IF('Portfolio Design'!$F$11="Fixed",'Portfolio Design'!$D$11,IF('Portfolio Design'!$F$11="Normal",_xll.NormalValue('Portfolio Design'!$D$11,'Portfolio Design'!$E$11),IF('Portfolio Design'!$F$11="Log-normal",_xll.LognormalGrossReturnValue('Portfolio Design'!$D$11,'Portfolio Design'!$E$11),0)))*('Portfolio Design'!$G$11/'Portfolio Design'!$G$14)</f>
        <v>0</v>
      </c>
      <c r="J15" s="1">
        <f>IF('Portfolio Design'!$F$12="Fixed",'Portfolio Design'!$D$12,IF('Portfolio Design'!$F$12="Normal",_xll.NormalValue('Portfolio Design'!$D$12,'Portfolio Design'!$E$12),IF('Portfolio Design'!$F$12="Log-normal",_xll.LognormalGrossReturnValue('Portfolio Design'!$D$12,'Portfolio Design'!$E$12),0)))*('Portfolio Design'!$G$12/'Portfolio Design'!$G$14)</f>
        <v>0</v>
      </c>
      <c r="K15" s="1">
        <f>IF('Portfolio Design'!$F$13="Fixed",'Portfolio Design'!$D$13,IF('Portfolio Design'!$F$13="Normal",_xll.NormalValue('Portfolio Design'!$D$13,'Portfolio Design'!$E$13),IF('Portfolio Design'!$F$13="Log-normal",_xll.LognormalGrossReturnValue('Portfolio Design'!$D$13,'Portfolio Design'!$E$13),0)))*('Portfolio Design'!$G$13/'Portfolio Design'!$G$14)</f>
        <v>0</v>
      </c>
      <c r="M15" s="2">
        <f>SUM(B15:K15)</f>
        <v>9.8549475793012195E-2</v>
      </c>
      <c r="N15" s="1"/>
      <c r="O15" s="1">
        <f>(1+O14)*(1+M15)-1</f>
        <v>0.81324127147552927</v>
      </c>
      <c r="P15" s="1"/>
      <c r="Q15" s="1">
        <f>POWER(1+O15,1/A15)-1</f>
        <v>5.084331623070093E-2</v>
      </c>
      <c r="S15" s="4">
        <f>_xll.SimulationMedian(O15)</f>
        <v>0.64972416199827676</v>
      </c>
      <c r="T15" s="4">
        <f>_xll.SimulationPercentile(O15,10%)</f>
        <v>0.3227865869668316</v>
      </c>
      <c r="U15" s="4">
        <f>_xll.SimulationPercentile(O15,90%)</f>
        <v>1.0672258277728384</v>
      </c>
    </row>
    <row r="16" spans="1:25" x14ac:dyDescent="0.25">
      <c r="A16">
        <f>A15+1</f>
        <v>13</v>
      </c>
      <c r="B16" s="1">
        <f>IF('Portfolio Design'!$F$4="Fixed",'Portfolio Design'!$D$4,IF('Portfolio Design'!$F$4="Normal",_xll.NormalValue('Portfolio Design'!$D$4,'Portfolio Design'!$E$4),IF('Portfolio Design'!$F$4="Log-normal",_xll.LognormalGrossReturnValue('Portfolio Design'!$D$4,'Portfolio Design'!$E$4),0)))*('Portfolio Design'!$G$4/'Portfolio Design'!G$14)</f>
        <v>4.0000000000000001E-3</v>
      </c>
      <c r="C16" s="1">
        <f>IF('Portfolio Design'!$F$5="Fixed",'Portfolio Design'!$D$5,IF('Portfolio Design'!$F$5="Normal",_xll.NormalValue('Portfolio Design'!$D$5,'Portfolio Design'!$E$5),IF('Portfolio Design'!$F$5="Log-normal",_xll.LognormalGrossReturnValue('Portfolio Design'!$D$5,'Portfolio Design'!$E$5),0)))*('Portfolio Design'!$G$5/'Portfolio Design'!$G$14)</f>
        <v>4.5126943313698936E-3</v>
      </c>
      <c r="D16" s="1">
        <f>IF('Portfolio Design'!$F$6="Fixed",'Portfolio Design'!$D$6,IF('Portfolio Design'!$F$6="Normal",_xll.NormalValue('Portfolio Design'!$D$6,'Portfolio Design'!$E$6),IF('Portfolio Design'!$F$6="Log-normal",_xll.LognormalGrossReturnValue('Portfolio Design'!$D$6,'Portfolio Design'!$E$6),0)))*('Portfolio Design'!$G$6/'Portfolio Design'!$G$14)</f>
        <v>5.0381012039047858E-2</v>
      </c>
      <c r="E16" s="1">
        <f>IF('Portfolio Design'!$F$7="Fixed",'Portfolio Design'!$D$7,IF('Portfolio Design'!$F$7="Normal",_xll.NormalValue('Portfolio Design'!$D$7,'Portfolio Design'!$E$7),IF('Portfolio Design'!$F$7="Log-normal",_xll.LognormalGrossReturnValue('Portfolio Design'!$D$7,'Portfolio Design'!$E$7),0)))*('Portfolio Design'!$G$7/'Portfolio Design'!$G$14)</f>
        <v>0</v>
      </c>
      <c r="F16" s="1">
        <f>IF('Portfolio Design'!$F$8="Fixed",'Portfolio Design'!$D$8,IF('Portfolio Design'!$F$8="Normal",_xll.NormalValue('Portfolio Design'!$D$8,'Portfolio Design'!$E$8),IF('Portfolio Design'!$F$8="Log-normal",_xll.LognormalGrossReturnValue('Portfolio Design'!$D$8,'Portfolio Design'!$E$8),0)))*('Portfolio Design'!$G$8/'Portfolio Design'!$G$14)</f>
        <v>0</v>
      </c>
      <c r="G16" s="1">
        <f>IF('Portfolio Design'!$F$9="Fixed",'Portfolio Design'!$D$9,IF('Portfolio Design'!$F$9="Normal",_xll.NormalValue('Portfolio Design'!$D$9,'Portfolio Design'!$E$9),IF('Portfolio Design'!$F$9="Log-normal",_xll.LognormalGrossReturnValue('Portfolio Design'!$D$9,'Portfolio Design'!$E$9),0)))*('Portfolio Design'!$G$9/'Portfolio Design'!$G$14)</f>
        <v>0</v>
      </c>
      <c r="H16" s="1">
        <f>IF('Portfolio Design'!$F$10="Fixed",'Portfolio Design'!$D$10,IF('Portfolio Design'!$F$10="Normal",_xll.NormalValue('Portfolio Design'!$D$10,'Portfolio Design'!$E$10),IF('Portfolio Design'!$F$10="Log-normal",_xll.LognormalGrossReturnValue('Portfolio Design'!$D$10,'Portfolio Design'!$E$10),0)))*('Portfolio Design'!$G$10/'Portfolio Design'!$G$14)</f>
        <v>0</v>
      </c>
      <c r="I16" s="1">
        <f>IF('Portfolio Design'!$F$11="Fixed",'Portfolio Design'!$D$11,IF('Portfolio Design'!$F$11="Normal",_xll.NormalValue('Portfolio Design'!$D$11,'Portfolio Design'!$E$11),IF('Portfolio Design'!$F$11="Log-normal",_xll.LognormalGrossReturnValue('Portfolio Design'!$D$11,'Portfolio Design'!$E$11),0)))*('Portfolio Design'!$G$11/'Portfolio Design'!$G$14)</f>
        <v>0</v>
      </c>
      <c r="J16" s="1">
        <f>IF('Portfolio Design'!$F$12="Fixed",'Portfolio Design'!$D$12,IF('Portfolio Design'!$F$12="Normal",_xll.NormalValue('Portfolio Design'!$D$12,'Portfolio Design'!$E$12),IF('Portfolio Design'!$F$12="Log-normal",_xll.LognormalGrossReturnValue('Portfolio Design'!$D$12,'Portfolio Design'!$E$12),0)))*('Portfolio Design'!$G$12/'Portfolio Design'!$G$14)</f>
        <v>0</v>
      </c>
      <c r="K16" s="1">
        <f>IF('Portfolio Design'!$F$13="Fixed",'Portfolio Design'!$D$13,IF('Portfolio Design'!$F$13="Normal",_xll.NormalValue('Portfolio Design'!$D$13,'Portfolio Design'!$E$13),IF('Portfolio Design'!$F$13="Log-normal",_xll.LognormalGrossReturnValue('Portfolio Design'!$D$13,'Portfolio Design'!$E$13),0)))*('Portfolio Design'!$G$13/'Portfolio Design'!$G$14)</f>
        <v>0</v>
      </c>
      <c r="M16" s="2">
        <f>SUM(B16:K16)</f>
        <v>5.8893706370417756E-2</v>
      </c>
      <c r="N16" s="1"/>
      <c r="O16" s="1">
        <f>(1+O15)*(1+M16)-1</f>
        <v>0.92002977049653212</v>
      </c>
      <c r="P16" s="1"/>
      <c r="Q16" s="1">
        <f>POWER(1+O16,1/A16)-1</f>
        <v>5.1460398125402929E-2</v>
      </c>
      <c r="S16" s="4">
        <f>_xll.SimulationMedian(O16)</f>
        <v>0.73221200617981297</v>
      </c>
      <c r="T16" s="4">
        <f>_xll.SimulationPercentile(O16,10%)</f>
        <v>0.3732265822902856</v>
      </c>
      <c r="U16" s="4">
        <f>_xll.SimulationPercentile(O16,90%)</f>
        <v>1.1567393239866957</v>
      </c>
    </row>
    <row r="17" spans="1:21" x14ac:dyDescent="0.25">
      <c r="A17">
        <f>A16+1</f>
        <v>14</v>
      </c>
      <c r="B17" s="1">
        <f>IF('Portfolio Design'!$F$4="Fixed",'Portfolio Design'!$D$4,IF('Portfolio Design'!$F$4="Normal",_xll.NormalValue('Portfolio Design'!$D$4,'Portfolio Design'!$E$4),IF('Portfolio Design'!$F$4="Log-normal",_xll.LognormalGrossReturnValue('Portfolio Design'!$D$4,'Portfolio Design'!$E$4),0)))*('Portfolio Design'!$G$4/'Portfolio Design'!G$14)</f>
        <v>4.0000000000000001E-3</v>
      </c>
      <c r="C17" s="1">
        <f>IF('Portfolio Design'!$F$5="Fixed",'Portfolio Design'!$D$5,IF('Portfolio Design'!$F$5="Normal",_xll.NormalValue('Portfolio Design'!$D$5,'Portfolio Design'!$E$5),IF('Portfolio Design'!$F$5="Log-normal",_xll.LognormalGrossReturnValue('Portfolio Design'!$D$5,'Portfolio Design'!$E$5),0)))*('Portfolio Design'!$G$5/'Portfolio Design'!$G$14)</f>
        <v>6.7414859066300889E-2</v>
      </c>
      <c r="D17" s="1">
        <f>IF('Portfolio Design'!$F$6="Fixed",'Portfolio Design'!$D$6,IF('Portfolio Design'!$F$6="Normal",_xll.NormalValue('Portfolio Design'!$D$6,'Portfolio Design'!$E$6),IF('Portfolio Design'!$F$6="Log-normal",_xll.LognormalGrossReturnValue('Portfolio Design'!$D$6,'Portfolio Design'!$E$6),0)))*('Portfolio Design'!$G$6/'Portfolio Design'!$G$14)</f>
        <v>-7.3245410645244299E-2</v>
      </c>
      <c r="E17" s="1">
        <f>IF('Portfolio Design'!$F$7="Fixed",'Portfolio Design'!$D$7,IF('Portfolio Design'!$F$7="Normal",_xll.NormalValue('Portfolio Design'!$D$7,'Portfolio Design'!$E$7),IF('Portfolio Design'!$F$7="Log-normal",_xll.LognormalGrossReturnValue('Portfolio Design'!$D$7,'Portfolio Design'!$E$7),0)))*('Portfolio Design'!$G$7/'Portfolio Design'!$G$14)</f>
        <v>0</v>
      </c>
      <c r="F17" s="1">
        <f>IF('Portfolio Design'!$F$8="Fixed",'Portfolio Design'!$D$8,IF('Portfolio Design'!$F$8="Normal",_xll.NormalValue('Portfolio Design'!$D$8,'Portfolio Design'!$E$8),IF('Portfolio Design'!$F$8="Log-normal",_xll.LognormalGrossReturnValue('Portfolio Design'!$D$8,'Portfolio Design'!$E$8),0)))*('Portfolio Design'!$G$8/'Portfolio Design'!$G$14)</f>
        <v>0</v>
      </c>
      <c r="G17" s="1">
        <f>IF('Portfolio Design'!$F$9="Fixed",'Portfolio Design'!$D$9,IF('Portfolio Design'!$F$9="Normal",_xll.NormalValue('Portfolio Design'!$D$9,'Portfolio Design'!$E$9),IF('Portfolio Design'!$F$9="Log-normal",_xll.LognormalGrossReturnValue('Portfolio Design'!$D$9,'Portfolio Design'!$E$9),0)))*('Portfolio Design'!$G$9/'Portfolio Design'!$G$14)</f>
        <v>0</v>
      </c>
      <c r="H17" s="1">
        <f>IF('Portfolio Design'!$F$10="Fixed",'Portfolio Design'!$D$10,IF('Portfolio Design'!$F$10="Normal",_xll.NormalValue('Portfolio Design'!$D$10,'Portfolio Design'!$E$10),IF('Portfolio Design'!$F$10="Log-normal",_xll.LognormalGrossReturnValue('Portfolio Design'!$D$10,'Portfolio Design'!$E$10),0)))*('Portfolio Design'!$G$10/'Portfolio Design'!$G$14)</f>
        <v>0</v>
      </c>
      <c r="I17" s="1">
        <f>IF('Portfolio Design'!$F$11="Fixed",'Portfolio Design'!$D$11,IF('Portfolio Design'!$F$11="Normal",_xll.NormalValue('Portfolio Design'!$D$11,'Portfolio Design'!$E$11),IF('Portfolio Design'!$F$11="Log-normal",_xll.LognormalGrossReturnValue('Portfolio Design'!$D$11,'Portfolio Design'!$E$11),0)))*('Portfolio Design'!$G$11/'Portfolio Design'!$G$14)</f>
        <v>0</v>
      </c>
      <c r="J17" s="1">
        <f>IF('Portfolio Design'!$F$12="Fixed",'Portfolio Design'!$D$12,IF('Portfolio Design'!$F$12="Normal",_xll.NormalValue('Portfolio Design'!$D$12,'Portfolio Design'!$E$12),IF('Portfolio Design'!$F$12="Log-normal",_xll.LognormalGrossReturnValue('Portfolio Design'!$D$12,'Portfolio Design'!$E$12),0)))*('Portfolio Design'!$G$12/'Portfolio Design'!$G$14)</f>
        <v>0</v>
      </c>
      <c r="K17" s="1">
        <f>IF('Portfolio Design'!$F$13="Fixed",'Portfolio Design'!$D$13,IF('Portfolio Design'!$F$13="Normal",_xll.NormalValue('Portfolio Design'!$D$13,'Portfolio Design'!$E$13),IF('Portfolio Design'!$F$13="Log-normal",_xll.LognormalGrossReturnValue('Portfolio Design'!$D$13,'Portfolio Design'!$E$13),0)))*('Portfolio Design'!$G$13/'Portfolio Design'!$G$14)</f>
        <v>0</v>
      </c>
      <c r="M17" s="2">
        <f>SUM(B17:K17)</f>
        <v>-1.8305515789434068E-3</v>
      </c>
      <c r="N17" s="1"/>
      <c r="O17" s="1">
        <f>(1+O16)*(1+M17)-1</f>
        <v>0.91651505696853142</v>
      </c>
      <c r="P17" s="1"/>
      <c r="Q17" s="1">
        <f>POWER(1+O17,1/A17)-1</f>
        <v>4.7561298717796685E-2</v>
      </c>
      <c r="S17" s="4">
        <f>_xll.SimulationMedian(O17)</f>
        <v>0.80503431643470713</v>
      </c>
      <c r="T17" s="4">
        <f>_xll.SimulationPercentile(O17,10%)</f>
        <v>0.40437133520247737</v>
      </c>
      <c r="U17" s="4">
        <f>_xll.SimulationPercentile(O17,90%)</f>
        <v>1.268022768836004</v>
      </c>
    </row>
    <row r="18" spans="1:21" x14ac:dyDescent="0.25">
      <c r="A18">
        <f>A17+1</f>
        <v>15</v>
      </c>
      <c r="B18" s="1">
        <f>IF('Portfolio Design'!$F$4="Fixed",'Portfolio Design'!$D$4,IF('Portfolio Design'!$F$4="Normal",_xll.NormalValue('Portfolio Design'!$D$4,'Portfolio Design'!$E$4),IF('Portfolio Design'!$F$4="Log-normal",_xll.LognormalGrossReturnValue('Portfolio Design'!$D$4,'Portfolio Design'!$E$4),0)))*('Portfolio Design'!$G$4/'Portfolio Design'!G$14)</f>
        <v>4.0000000000000001E-3</v>
      </c>
      <c r="C18" s="1">
        <f>IF('Portfolio Design'!$F$5="Fixed",'Portfolio Design'!$D$5,IF('Portfolio Design'!$F$5="Normal",_xll.NormalValue('Portfolio Design'!$D$5,'Portfolio Design'!$E$5),IF('Portfolio Design'!$F$5="Log-normal",_xll.LognormalGrossReturnValue('Portfolio Design'!$D$5,'Portfolio Design'!$E$5),0)))*('Portfolio Design'!$G$5/'Portfolio Design'!$G$14)</f>
        <v>5.2214384391044803E-2</v>
      </c>
      <c r="D18" s="1">
        <f>IF('Portfolio Design'!$F$6="Fixed",'Portfolio Design'!$D$6,IF('Portfolio Design'!$F$6="Normal",_xll.NormalValue('Portfolio Design'!$D$6,'Portfolio Design'!$E$6),IF('Portfolio Design'!$F$6="Log-normal",_xll.LognormalGrossReturnValue('Portfolio Design'!$D$6,'Portfolio Design'!$E$6),0)))*('Portfolio Design'!$G$6/'Portfolio Design'!$G$14)</f>
        <v>4.3279380184866323E-2</v>
      </c>
      <c r="E18" s="1">
        <f>IF('Portfolio Design'!$F$7="Fixed",'Portfolio Design'!$D$7,IF('Portfolio Design'!$F$7="Normal",_xll.NormalValue('Portfolio Design'!$D$7,'Portfolio Design'!$E$7),IF('Portfolio Design'!$F$7="Log-normal",_xll.LognormalGrossReturnValue('Portfolio Design'!$D$7,'Portfolio Design'!$E$7),0)))*('Portfolio Design'!$G$7/'Portfolio Design'!$G$14)</f>
        <v>0</v>
      </c>
      <c r="F18" s="1">
        <f>IF('Portfolio Design'!$F$8="Fixed",'Portfolio Design'!$D$8,IF('Portfolio Design'!$F$8="Normal",_xll.NormalValue('Portfolio Design'!$D$8,'Portfolio Design'!$E$8),IF('Portfolio Design'!$F$8="Log-normal",_xll.LognormalGrossReturnValue('Portfolio Design'!$D$8,'Portfolio Design'!$E$8),0)))*('Portfolio Design'!$G$8/'Portfolio Design'!$G$14)</f>
        <v>0</v>
      </c>
      <c r="G18" s="1">
        <f>IF('Portfolio Design'!$F$9="Fixed",'Portfolio Design'!$D$9,IF('Portfolio Design'!$F$9="Normal",_xll.NormalValue('Portfolio Design'!$D$9,'Portfolio Design'!$E$9),IF('Portfolio Design'!$F$9="Log-normal",_xll.LognormalGrossReturnValue('Portfolio Design'!$D$9,'Portfolio Design'!$E$9),0)))*('Portfolio Design'!$G$9/'Portfolio Design'!$G$14)</f>
        <v>0</v>
      </c>
      <c r="H18" s="1">
        <f>IF('Portfolio Design'!$F$10="Fixed",'Portfolio Design'!$D$10,IF('Portfolio Design'!$F$10="Normal",_xll.NormalValue('Portfolio Design'!$D$10,'Portfolio Design'!$E$10),IF('Portfolio Design'!$F$10="Log-normal",_xll.LognormalGrossReturnValue('Portfolio Design'!$D$10,'Portfolio Design'!$E$10),0)))*('Portfolio Design'!$G$10/'Portfolio Design'!$G$14)</f>
        <v>0</v>
      </c>
      <c r="I18" s="1">
        <f>IF('Portfolio Design'!$F$11="Fixed",'Portfolio Design'!$D$11,IF('Portfolio Design'!$F$11="Normal",_xll.NormalValue('Portfolio Design'!$D$11,'Portfolio Design'!$E$11),IF('Portfolio Design'!$F$11="Log-normal",_xll.LognormalGrossReturnValue('Portfolio Design'!$D$11,'Portfolio Design'!$E$11),0)))*('Portfolio Design'!$G$11/'Portfolio Design'!$G$14)</f>
        <v>0</v>
      </c>
      <c r="J18" s="1">
        <f>IF('Portfolio Design'!$F$12="Fixed",'Portfolio Design'!$D$12,IF('Portfolio Design'!$F$12="Normal",_xll.NormalValue('Portfolio Design'!$D$12,'Portfolio Design'!$E$12),IF('Portfolio Design'!$F$12="Log-normal",_xll.LognormalGrossReturnValue('Portfolio Design'!$D$12,'Portfolio Design'!$E$12),0)))*('Portfolio Design'!$G$12/'Portfolio Design'!$G$14)</f>
        <v>0</v>
      </c>
      <c r="K18" s="1">
        <f>IF('Portfolio Design'!$F$13="Fixed",'Portfolio Design'!$D$13,IF('Portfolio Design'!$F$13="Normal",_xll.NormalValue('Portfolio Design'!$D$13,'Portfolio Design'!$E$13),IF('Portfolio Design'!$F$13="Log-normal",_xll.LognormalGrossReturnValue('Portfolio Design'!$D$13,'Portfolio Design'!$E$13),0)))*('Portfolio Design'!$G$13/'Portfolio Design'!$G$14)</f>
        <v>0</v>
      </c>
      <c r="M18" s="2">
        <f>SUM(B18:K18)</f>
        <v>9.9493764575911123E-2</v>
      </c>
      <c r="N18" s="1"/>
      <c r="O18" s="1">
        <f>(1+O17)*(1+M18)-1</f>
        <v>1.1071963548527473</v>
      </c>
      <c r="P18" s="1"/>
      <c r="Q18" s="1">
        <f>POWER(1+O18,1/A18)-1</f>
        <v>5.0945835919735227E-2</v>
      </c>
      <c r="S18" s="4">
        <f>_xll.SimulationMedian(O18)</f>
        <v>0.87890738005675528</v>
      </c>
      <c r="T18" s="4">
        <f>_xll.SimulationPercentile(O18,10%)</f>
        <v>0.45356976156627793</v>
      </c>
      <c r="U18" s="4">
        <f>_xll.SimulationPercentile(O18,90%)</f>
        <v>1.388477030630904</v>
      </c>
    </row>
    <row r="19" spans="1:21" x14ac:dyDescent="0.25">
      <c r="A19">
        <f>A18+1</f>
        <v>16</v>
      </c>
      <c r="B19" s="1">
        <f>IF('Portfolio Design'!$F$4="Fixed",'Portfolio Design'!$D$4,IF('Portfolio Design'!$F$4="Normal",_xll.NormalValue('Portfolio Design'!$D$4,'Portfolio Design'!$E$4),IF('Portfolio Design'!$F$4="Log-normal",_xll.LognormalGrossReturnValue('Portfolio Design'!$D$4,'Portfolio Design'!$E$4),0)))*('Portfolio Design'!$G$4/'Portfolio Design'!G$14)</f>
        <v>4.0000000000000001E-3</v>
      </c>
      <c r="C19" s="1">
        <f>IF('Portfolio Design'!$F$5="Fixed",'Portfolio Design'!$D$5,IF('Portfolio Design'!$F$5="Normal",_xll.NormalValue('Portfolio Design'!$D$5,'Portfolio Design'!$E$5),IF('Portfolio Design'!$F$5="Log-normal",_xll.LognormalGrossReturnValue('Portfolio Design'!$D$5,'Portfolio Design'!$E$5),0)))*('Portfolio Design'!$G$5/'Portfolio Design'!$G$14)</f>
        <v>9.5576159953787432E-3</v>
      </c>
      <c r="D19" s="1">
        <f>IF('Portfolio Design'!$F$6="Fixed",'Portfolio Design'!$D$6,IF('Portfolio Design'!$F$6="Normal",_xll.NormalValue('Portfolio Design'!$D$6,'Portfolio Design'!$E$6),IF('Portfolio Design'!$F$6="Log-normal",_xll.LognormalGrossReturnValue('Portfolio Design'!$D$6,'Portfolio Design'!$E$6),0)))*('Portfolio Design'!$G$6/'Portfolio Design'!$G$14)</f>
        <v>3.9733447535611172E-2</v>
      </c>
      <c r="E19" s="1">
        <f>IF('Portfolio Design'!$F$7="Fixed",'Portfolio Design'!$D$7,IF('Portfolio Design'!$F$7="Normal",_xll.NormalValue('Portfolio Design'!$D$7,'Portfolio Design'!$E$7),IF('Portfolio Design'!$F$7="Log-normal",_xll.LognormalGrossReturnValue('Portfolio Design'!$D$7,'Portfolio Design'!$E$7),0)))*('Portfolio Design'!$G$7/'Portfolio Design'!$G$14)</f>
        <v>0</v>
      </c>
      <c r="F19" s="1">
        <f>IF('Portfolio Design'!$F$8="Fixed",'Portfolio Design'!$D$8,IF('Portfolio Design'!$F$8="Normal",_xll.NormalValue('Portfolio Design'!$D$8,'Portfolio Design'!$E$8),IF('Portfolio Design'!$F$8="Log-normal",_xll.LognormalGrossReturnValue('Portfolio Design'!$D$8,'Portfolio Design'!$E$8),0)))*('Portfolio Design'!$G$8/'Portfolio Design'!$G$14)</f>
        <v>0</v>
      </c>
      <c r="G19" s="1">
        <f>IF('Portfolio Design'!$F$9="Fixed",'Portfolio Design'!$D$9,IF('Portfolio Design'!$F$9="Normal",_xll.NormalValue('Portfolio Design'!$D$9,'Portfolio Design'!$E$9),IF('Portfolio Design'!$F$9="Log-normal",_xll.LognormalGrossReturnValue('Portfolio Design'!$D$9,'Portfolio Design'!$E$9),0)))*('Portfolio Design'!$G$9/'Portfolio Design'!$G$14)</f>
        <v>0</v>
      </c>
      <c r="H19" s="1">
        <f>IF('Portfolio Design'!$F$10="Fixed",'Portfolio Design'!$D$10,IF('Portfolio Design'!$F$10="Normal",_xll.NormalValue('Portfolio Design'!$D$10,'Portfolio Design'!$E$10),IF('Portfolio Design'!$F$10="Log-normal",_xll.LognormalGrossReturnValue('Portfolio Design'!$D$10,'Portfolio Design'!$E$10),0)))*('Portfolio Design'!$G$10/'Portfolio Design'!$G$14)</f>
        <v>0</v>
      </c>
      <c r="I19" s="1">
        <f>IF('Portfolio Design'!$F$11="Fixed",'Portfolio Design'!$D$11,IF('Portfolio Design'!$F$11="Normal",_xll.NormalValue('Portfolio Design'!$D$11,'Portfolio Design'!$E$11),IF('Portfolio Design'!$F$11="Log-normal",_xll.LognormalGrossReturnValue('Portfolio Design'!$D$11,'Portfolio Design'!$E$11),0)))*('Portfolio Design'!$G$11/'Portfolio Design'!$G$14)</f>
        <v>0</v>
      </c>
      <c r="J19" s="1">
        <f>IF('Portfolio Design'!$F$12="Fixed",'Portfolio Design'!$D$12,IF('Portfolio Design'!$F$12="Normal",_xll.NormalValue('Portfolio Design'!$D$12,'Portfolio Design'!$E$12),IF('Portfolio Design'!$F$12="Log-normal",_xll.LognormalGrossReturnValue('Portfolio Design'!$D$12,'Portfolio Design'!$E$12),0)))*('Portfolio Design'!$G$12/'Portfolio Design'!$G$14)</f>
        <v>0</v>
      </c>
      <c r="K19" s="1">
        <f>IF('Portfolio Design'!$F$13="Fixed",'Portfolio Design'!$D$13,IF('Portfolio Design'!$F$13="Normal",_xll.NormalValue('Portfolio Design'!$D$13,'Portfolio Design'!$E$13),IF('Portfolio Design'!$F$13="Log-normal",_xll.LognormalGrossReturnValue('Portfolio Design'!$D$13,'Portfolio Design'!$E$13),0)))*('Portfolio Design'!$G$13/'Portfolio Design'!$G$14)</f>
        <v>0</v>
      </c>
      <c r="M19" s="2">
        <f>SUM(B19:K19)</f>
        <v>5.3291063530989918E-2</v>
      </c>
      <c r="N19" s="1"/>
      <c r="O19" s="1">
        <f>(1+O18)*(1+M19)-1</f>
        <v>1.2194910896714757</v>
      </c>
      <c r="P19" s="1"/>
      <c r="Q19" s="1">
        <f>POWER(1+O19,1/A19)-1</f>
        <v>5.1092259541758667E-2</v>
      </c>
      <c r="S19" s="4">
        <f>_xll.SimulationMedian(O19)</f>
        <v>0.96125603229499923</v>
      </c>
      <c r="T19" s="4">
        <f>_xll.SimulationPercentile(O19,10%)</f>
        <v>0.50620503570128639</v>
      </c>
      <c r="U19" s="4">
        <f>_xll.SimulationPercentile(O19,90%)</f>
        <v>1.5161096210991376</v>
      </c>
    </row>
    <row r="20" spans="1:21" x14ac:dyDescent="0.25">
      <c r="A20">
        <f>A19+1</f>
        <v>17</v>
      </c>
      <c r="B20" s="1">
        <f>IF('Portfolio Design'!$F$4="Fixed",'Portfolio Design'!$D$4,IF('Portfolio Design'!$F$4="Normal",_xll.NormalValue('Portfolio Design'!$D$4,'Portfolio Design'!$E$4),IF('Portfolio Design'!$F$4="Log-normal",_xll.LognormalGrossReturnValue('Portfolio Design'!$D$4,'Portfolio Design'!$E$4),0)))*('Portfolio Design'!$G$4/'Portfolio Design'!G$14)</f>
        <v>4.0000000000000001E-3</v>
      </c>
      <c r="C20" s="1">
        <f>IF('Portfolio Design'!$F$5="Fixed",'Portfolio Design'!$D$5,IF('Portfolio Design'!$F$5="Normal",_xll.NormalValue('Portfolio Design'!$D$5,'Portfolio Design'!$E$5),IF('Portfolio Design'!$F$5="Log-normal",_xll.LognormalGrossReturnValue('Portfolio Design'!$D$5,'Portfolio Design'!$E$5),0)))*('Portfolio Design'!$G$5/'Portfolio Design'!$G$14)</f>
        <v>2.9201798295464699E-2</v>
      </c>
      <c r="D20" s="1">
        <f>IF('Portfolio Design'!$F$6="Fixed",'Portfolio Design'!$D$6,IF('Portfolio Design'!$F$6="Normal",_xll.NormalValue('Portfolio Design'!$D$6,'Portfolio Design'!$E$6),IF('Portfolio Design'!$F$6="Log-normal",_xll.LognormalGrossReturnValue('Portfolio Design'!$D$6,'Portfolio Design'!$E$6),0)))*('Portfolio Design'!$G$6/'Portfolio Design'!$G$14)</f>
        <v>-3.0734178607682506E-2</v>
      </c>
      <c r="E20" s="1">
        <f>IF('Portfolio Design'!$F$7="Fixed",'Portfolio Design'!$D$7,IF('Portfolio Design'!$F$7="Normal",_xll.NormalValue('Portfolio Design'!$D$7,'Portfolio Design'!$E$7),IF('Portfolio Design'!$F$7="Log-normal",_xll.LognormalGrossReturnValue('Portfolio Design'!$D$7,'Portfolio Design'!$E$7),0)))*('Portfolio Design'!$G$7/'Portfolio Design'!$G$14)</f>
        <v>0</v>
      </c>
      <c r="F20" s="1">
        <f>IF('Portfolio Design'!$F$8="Fixed",'Portfolio Design'!$D$8,IF('Portfolio Design'!$F$8="Normal",_xll.NormalValue('Portfolio Design'!$D$8,'Portfolio Design'!$E$8),IF('Portfolio Design'!$F$8="Log-normal",_xll.LognormalGrossReturnValue('Portfolio Design'!$D$8,'Portfolio Design'!$E$8),0)))*('Portfolio Design'!$G$8/'Portfolio Design'!$G$14)</f>
        <v>0</v>
      </c>
      <c r="G20" s="1">
        <f>IF('Portfolio Design'!$F$9="Fixed",'Portfolio Design'!$D$9,IF('Portfolio Design'!$F$9="Normal",_xll.NormalValue('Portfolio Design'!$D$9,'Portfolio Design'!$E$9),IF('Portfolio Design'!$F$9="Log-normal",_xll.LognormalGrossReturnValue('Portfolio Design'!$D$9,'Portfolio Design'!$E$9),0)))*('Portfolio Design'!$G$9/'Portfolio Design'!$G$14)</f>
        <v>0</v>
      </c>
      <c r="H20" s="1">
        <f>IF('Portfolio Design'!$F$10="Fixed",'Portfolio Design'!$D$10,IF('Portfolio Design'!$F$10="Normal",_xll.NormalValue('Portfolio Design'!$D$10,'Portfolio Design'!$E$10),IF('Portfolio Design'!$F$10="Log-normal",_xll.LognormalGrossReturnValue('Portfolio Design'!$D$10,'Portfolio Design'!$E$10),0)))*('Portfolio Design'!$G$10/'Portfolio Design'!$G$14)</f>
        <v>0</v>
      </c>
      <c r="I20" s="1">
        <f>IF('Portfolio Design'!$F$11="Fixed",'Portfolio Design'!$D$11,IF('Portfolio Design'!$F$11="Normal",_xll.NormalValue('Portfolio Design'!$D$11,'Portfolio Design'!$E$11),IF('Portfolio Design'!$F$11="Log-normal",_xll.LognormalGrossReturnValue('Portfolio Design'!$D$11,'Portfolio Design'!$E$11),0)))*('Portfolio Design'!$G$11/'Portfolio Design'!$G$14)</f>
        <v>0</v>
      </c>
      <c r="J20" s="1">
        <f>IF('Portfolio Design'!$F$12="Fixed",'Portfolio Design'!$D$12,IF('Portfolio Design'!$F$12="Normal",_xll.NormalValue('Portfolio Design'!$D$12,'Portfolio Design'!$E$12),IF('Portfolio Design'!$F$12="Log-normal",_xll.LognormalGrossReturnValue('Portfolio Design'!$D$12,'Portfolio Design'!$E$12),0)))*('Portfolio Design'!$G$12/'Portfolio Design'!$G$14)</f>
        <v>0</v>
      </c>
      <c r="K20" s="1">
        <f>IF('Portfolio Design'!$F$13="Fixed",'Portfolio Design'!$D$13,IF('Portfolio Design'!$F$13="Normal",_xll.NormalValue('Portfolio Design'!$D$13,'Portfolio Design'!$E$13),IF('Portfolio Design'!$F$13="Log-normal",_xll.LognormalGrossReturnValue('Portfolio Design'!$D$13,'Portfolio Design'!$E$13),0)))*('Portfolio Design'!$G$13/'Portfolio Design'!$G$14)</f>
        <v>0</v>
      </c>
      <c r="M20" s="2">
        <f>SUM(B20:K20)</f>
        <v>2.4676196877821931E-3</v>
      </c>
      <c r="N20" s="1"/>
      <c r="O20" s="1">
        <f>(1+O19)*(1+M20)-1</f>
        <v>1.224967949581206</v>
      </c>
      <c r="P20" s="1"/>
      <c r="Q20" s="1">
        <f>POWER(1+O20,1/A20)-1</f>
        <v>4.8167789017347973E-2</v>
      </c>
      <c r="S20" s="4">
        <f>_xll.SimulationMedian(O20)</f>
        <v>1.0450389921019063</v>
      </c>
      <c r="T20" s="4">
        <f>_xll.SimulationPercentile(O20,10%)</f>
        <v>0.55908263041619644</v>
      </c>
      <c r="U20" s="4">
        <f>_xll.SimulationPercentile(O20,90%)</f>
        <v>1.6531024647381702</v>
      </c>
    </row>
    <row r="21" spans="1:21" x14ac:dyDescent="0.25">
      <c r="A21">
        <f>A20+1</f>
        <v>18</v>
      </c>
      <c r="B21" s="1">
        <f>IF('Portfolio Design'!$F$4="Fixed",'Portfolio Design'!$D$4,IF('Portfolio Design'!$F$4="Normal",_xll.NormalValue('Portfolio Design'!$D$4,'Portfolio Design'!$E$4),IF('Portfolio Design'!$F$4="Log-normal",_xll.LognormalGrossReturnValue('Portfolio Design'!$D$4,'Portfolio Design'!$E$4),0)))*('Portfolio Design'!$G$4/'Portfolio Design'!G$14)</f>
        <v>4.0000000000000001E-3</v>
      </c>
      <c r="C21" s="1">
        <f>IF('Portfolio Design'!$F$5="Fixed",'Portfolio Design'!$D$5,IF('Portfolio Design'!$F$5="Normal",_xll.NormalValue('Portfolio Design'!$D$5,'Portfolio Design'!$E$5),IF('Portfolio Design'!$F$5="Log-normal",_xll.LognormalGrossReturnValue('Portfolio Design'!$D$5,'Portfolio Design'!$E$5),0)))*('Portfolio Design'!$G$5/'Portfolio Design'!$G$14)</f>
        <v>6.4074397320335222E-2</v>
      </c>
      <c r="D21" s="1">
        <f>IF('Portfolio Design'!$F$6="Fixed",'Portfolio Design'!$D$6,IF('Portfolio Design'!$F$6="Normal",_xll.NormalValue('Portfolio Design'!$D$6,'Portfolio Design'!$E$6),IF('Portfolio Design'!$F$6="Log-normal",_xll.LognormalGrossReturnValue('Portfolio Design'!$D$6,'Portfolio Design'!$E$6),0)))*('Portfolio Design'!$G$6/'Portfolio Design'!$G$14)</f>
        <v>5.0569921188932998E-2</v>
      </c>
      <c r="E21" s="1">
        <f>IF('Portfolio Design'!$F$7="Fixed",'Portfolio Design'!$D$7,IF('Portfolio Design'!$F$7="Normal",_xll.NormalValue('Portfolio Design'!$D$7,'Portfolio Design'!$E$7),IF('Portfolio Design'!$F$7="Log-normal",_xll.LognormalGrossReturnValue('Portfolio Design'!$D$7,'Portfolio Design'!$E$7),0)))*('Portfolio Design'!$G$7/'Portfolio Design'!$G$14)</f>
        <v>0</v>
      </c>
      <c r="F21" s="1">
        <f>IF('Portfolio Design'!$F$8="Fixed",'Portfolio Design'!$D$8,IF('Portfolio Design'!$F$8="Normal",_xll.NormalValue('Portfolio Design'!$D$8,'Portfolio Design'!$E$8),IF('Portfolio Design'!$F$8="Log-normal",_xll.LognormalGrossReturnValue('Portfolio Design'!$D$8,'Portfolio Design'!$E$8),0)))*('Portfolio Design'!$G$8/'Portfolio Design'!$G$14)</f>
        <v>0</v>
      </c>
      <c r="G21" s="1">
        <f>IF('Portfolio Design'!$F$9="Fixed",'Portfolio Design'!$D$9,IF('Portfolio Design'!$F$9="Normal",_xll.NormalValue('Portfolio Design'!$D$9,'Portfolio Design'!$E$9),IF('Portfolio Design'!$F$9="Log-normal",_xll.LognormalGrossReturnValue('Portfolio Design'!$D$9,'Portfolio Design'!$E$9),0)))*('Portfolio Design'!$G$9/'Portfolio Design'!$G$14)</f>
        <v>0</v>
      </c>
      <c r="H21" s="1">
        <f>IF('Portfolio Design'!$F$10="Fixed",'Portfolio Design'!$D$10,IF('Portfolio Design'!$F$10="Normal",_xll.NormalValue('Portfolio Design'!$D$10,'Portfolio Design'!$E$10),IF('Portfolio Design'!$F$10="Log-normal",_xll.LognormalGrossReturnValue('Portfolio Design'!$D$10,'Portfolio Design'!$E$10),0)))*('Portfolio Design'!$G$10/'Portfolio Design'!$G$14)</f>
        <v>0</v>
      </c>
      <c r="I21" s="1">
        <f>IF('Portfolio Design'!$F$11="Fixed",'Portfolio Design'!$D$11,IF('Portfolio Design'!$F$11="Normal",_xll.NormalValue('Portfolio Design'!$D$11,'Portfolio Design'!$E$11),IF('Portfolio Design'!$F$11="Log-normal",_xll.LognormalGrossReturnValue('Portfolio Design'!$D$11,'Portfolio Design'!$E$11),0)))*('Portfolio Design'!$G$11/'Portfolio Design'!$G$14)</f>
        <v>0</v>
      </c>
      <c r="J21" s="1">
        <f>IF('Portfolio Design'!$F$12="Fixed",'Portfolio Design'!$D$12,IF('Portfolio Design'!$F$12="Normal",_xll.NormalValue('Portfolio Design'!$D$12,'Portfolio Design'!$E$12),IF('Portfolio Design'!$F$12="Log-normal",_xll.LognormalGrossReturnValue('Portfolio Design'!$D$12,'Portfolio Design'!$E$12),0)))*('Portfolio Design'!$G$12/'Portfolio Design'!$G$14)</f>
        <v>0</v>
      </c>
      <c r="K21" s="1">
        <f>IF('Portfolio Design'!$F$13="Fixed",'Portfolio Design'!$D$13,IF('Portfolio Design'!$F$13="Normal",_xll.NormalValue('Portfolio Design'!$D$13,'Portfolio Design'!$E$13),IF('Portfolio Design'!$F$13="Log-normal",_xll.LognormalGrossReturnValue('Portfolio Design'!$D$13,'Portfolio Design'!$E$13),0)))*('Portfolio Design'!$G$13/'Portfolio Design'!$G$14)</f>
        <v>0</v>
      </c>
      <c r="M21" s="2">
        <f>SUM(B21:K21)</f>
        <v>0.11864431850926822</v>
      </c>
      <c r="N21" s="1"/>
      <c r="O21" s="1">
        <f>(1+O20)*(1+M21)-1</f>
        <v>1.4889477556642321</v>
      </c>
      <c r="P21" s="1"/>
      <c r="Q21" s="1">
        <f>POWER(1+O21,1/A21)-1</f>
        <v>5.1963997400276796E-2</v>
      </c>
      <c r="S21" s="4">
        <f>_xll.SimulationMedian(O21)</f>
        <v>1.1356340314516742</v>
      </c>
      <c r="T21" s="4">
        <f>_xll.SimulationPercentile(O21,10%)</f>
        <v>0.61339222699637941</v>
      </c>
      <c r="U21" s="4">
        <f>_xll.SimulationPercentile(O21,90%)</f>
        <v>1.8012264740377164</v>
      </c>
    </row>
    <row r="22" spans="1:21" x14ac:dyDescent="0.25">
      <c r="A22">
        <f>A21+1</f>
        <v>19</v>
      </c>
      <c r="B22" s="1">
        <f>IF('Portfolio Design'!$F$4="Fixed",'Portfolio Design'!$D$4,IF('Portfolio Design'!$F$4="Normal",_xll.NormalValue('Portfolio Design'!$D$4,'Portfolio Design'!$E$4),IF('Portfolio Design'!$F$4="Log-normal",_xll.LognormalGrossReturnValue('Portfolio Design'!$D$4,'Portfolio Design'!$E$4),0)))*('Portfolio Design'!$G$4/'Portfolio Design'!G$14)</f>
        <v>4.0000000000000001E-3</v>
      </c>
      <c r="C22" s="1">
        <f>IF('Portfolio Design'!$F$5="Fixed",'Portfolio Design'!$D$5,IF('Portfolio Design'!$F$5="Normal",_xll.NormalValue('Portfolio Design'!$D$5,'Portfolio Design'!$E$5),IF('Portfolio Design'!$F$5="Log-normal",_xll.LognormalGrossReturnValue('Portfolio Design'!$D$5,'Portfolio Design'!$E$5),0)))*('Portfolio Design'!$G$5/'Portfolio Design'!$G$14)</f>
        <v>7.8565278930623705E-2</v>
      </c>
      <c r="D22" s="1">
        <f>IF('Portfolio Design'!$F$6="Fixed",'Portfolio Design'!$D$6,IF('Portfolio Design'!$F$6="Normal",_xll.NormalValue('Portfolio Design'!$D$6,'Portfolio Design'!$E$6),IF('Portfolio Design'!$F$6="Log-normal",_xll.LognormalGrossReturnValue('Portfolio Design'!$D$6,'Portfolio Design'!$E$6),0)))*('Portfolio Design'!$G$6/'Portfolio Design'!$G$14)</f>
        <v>6.1221752846990191E-2</v>
      </c>
      <c r="E22" s="1">
        <f>IF('Portfolio Design'!$F$7="Fixed",'Portfolio Design'!$D$7,IF('Portfolio Design'!$F$7="Normal",_xll.NormalValue('Portfolio Design'!$D$7,'Portfolio Design'!$E$7),IF('Portfolio Design'!$F$7="Log-normal",_xll.LognormalGrossReturnValue('Portfolio Design'!$D$7,'Portfolio Design'!$E$7),0)))*('Portfolio Design'!$G$7/'Portfolio Design'!$G$14)</f>
        <v>0</v>
      </c>
      <c r="F22" s="1">
        <f>IF('Portfolio Design'!$F$8="Fixed",'Portfolio Design'!$D$8,IF('Portfolio Design'!$F$8="Normal",_xll.NormalValue('Portfolio Design'!$D$8,'Portfolio Design'!$E$8),IF('Portfolio Design'!$F$8="Log-normal",_xll.LognormalGrossReturnValue('Portfolio Design'!$D$8,'Portfolio Design'!$E$8),0)))*('Portfolio Design'!$G$8/'Portfolio Design'!$G$14)</f>
        <v>0</v>
      </c>
      <c r="G22" s="1">
        <f>IF('Portfolio Design'!$F$9="Fixed",'Portfolio Design'!$D$9,IF('Portfolio Design'!$F$9="Normal",_xll.NormalValue('Portfolio Design'!$D$9,'Portfolio Design'!$E$9),IF('Portfolio Design'!$F$9="Log-normal",_xll.LognormalGrossReturnValue('Portfolio Design'!$D$9,'Portfolio Design'!$E$9),0)))*('Portfolio Design'!$G$9/'Portfolio Design'!$G$14)</f>
        <v>0</v>
      </c>
      <c r="H22" s="1">
        <f>IF('Portfolio Design'!$F$10="Fixed",'Portfolio Design'!$D$10,IF('Portfolio Design'!$F$10="Normal",_xll.NormalValue('Portfolio Design'!$D$10,'Portfolio Design'!$E$10),IF('Portfolio Design'!$F$10="Log-normal",_xll.LognormalGrossReturnValue('Portfolio Design'!$D$10,'Portfolio Design'!$E$10),0)))*('Portfolio Design'!$G$10/'Portfolio Design'!$G$14)</f>
        <v>0</v>
      </c>
      <c r="I22" s="1">
        <f>IF('Portfolio Design'!$F$11="Fixed",'Portfolio Design'!$D$11,IF('Portfolio Design'!$F$11="Normal",_xll.NormalValue('Portfolio Design'!$D$11,'Portfolio Design'!$E$11),IF('Portfolio Design'!$F$11="Log-normal",_xll.LognormalGrossReturnValue('Portfolio Design'!$D$11,'Portfolio Design'!$E$11),0)))*('Portfolio Design'!$G$11/'Portfolio Design'!$G$14)</f>
        <v>0</v>
      </c>
      <c r="J22" s="1">
        <f>IF('Portfolio Design'!$F$12="Fixed",'Portfolio Design'!$D$12,IF('Portfolio Design'!$F$12="Normal",_xll.NormalValue('Portfolio Design'!$D$12,'Portfolio Design'!$E$12),IF('Portfolio Design'!$F$12="Log-normal",_xll.LognormalGrossReturnValue('Portfolio Design'!$D$12,'Portfolio Design'!$E$12),0)))*('Portfolio Design'!$G$12/'Portfolio Design'!$G$14)</f>
        <v>0</v>
      </c>
      <c r="K22" s="1">
        <f>IF('Portfolio Design'!$F$13="Fixed",'Portfolio Design'!$D$13,IF('Portfolio Design'!$F$13="Normal",_xll.NormalValue('Portfolio Design'!$D$13,'Portfolio Design'!$E$13),IF('Portfolio Design'!$F$13="Log-normal",_xll.LognormalGrossReturnValue('Portfolio Design'!$D$13,'Portfolio Design'!$E$13),0)))*('Portfolio Design'!$G$13/'Portfolio Design'!$G$14)</f>
        <v>0</v>
      </c>
      <c r="M22" s="2">
        <f>SUM(B22:K22)</f>
        <v>0.1437870317776139</v>
      </c>
      <c r="N22" s="1"/>
      <c r="O22" s="1">
        <f>(1+O21)*(1+M22)-1</f>
        <v>1.8468261657007461</v>
      </c>
      <c r="P22" s="1"/>
      <c r="Q22" s="1">
        <f>POWER(1+O22,1/A22)-1</f>
        <v>5.660760968589984E-2</v>
      </c>
      <c r="S22" s="4">
        <f>_xll.SimulationMedian(O22)</f>
        <v>1.2154606030840909</v>
      </c>
      <c r="T22" s="4">
        <f>_xll.SimulationPercentile(O22,10%)</f>
        <v>0.66347090955348098</v>
      </c>
      <c r="U22" s="4">
        <f>_xll.SimulationPercentile(O22,90%)</f>
        <v>1.9429127698082644</v>
      </c>
    </row>
    <row r="23" spans="1:21" x14ac:dyDescent="0.25">
      <c r="A23">
        <f>A22+1</f>
        <v>20</v>
      </c>
      <c r="B23" s="1">
        <f>IF('Portfolio Design'!$F$4="Fixed",'Portfolio Design'!$D$4,IF('Portfolio Design'!$F$4="Normal",_xll.NormalValue('Portfolio Design'!$D$4,'Portfolio Design'!$E$4),IF('Portfolio Design'!$F$4="Log-normal",_xll.LognormalGrossReturnValue('Portfolio Design'!$D$4,'Portfolio Design'!$E$4),0)))*('Portfolio Design'!$G$4/'Portfolio Design'!G$14)</f>
        <v>4.0000000000000001E-3</v>
      </c>
      <c r="C23" s="1">
        <f>IF('Portfolio Design'!$F$5="Fixed",'Portfolio Design'!$D$5,IF('Portfolio Design'!$F$5="Normal",_xll.NormalValue('Portfolio Design'!$D$5,'Portfolio Design'!$E$5),IF('Portfolio Design'!$F$5="Log-normal",_xll.LognormalGrossReturnValue('Portfolio Design'!$D$5,'Portfolio Design'!$E$5),0)))*('Portfolio Design'!$G$5/'Portfolio Design'!$G$14)</f>
        <v>3.8908962841917388E-2</v>
      </c>
      <c r="D23" s="1">
        <f>IF('Portfolio Design'!$F$6="Fixed",'Portfolio Design'!$D$6,IF('Portfolio Design'!$F$6="Normal",_xll.NormalValue('Portfolio Design'!$D$6,'Portfolio Design'!$E$6),IF('Portfolio Design'!$F$6="Log-normal",_xll.LognormalGrossReturnValue('Portfolio Design'!$D$6,'Portfolio Design'!$E$6),0)))*('Portfolio Design'!$G$6/'Portfolio Design'!$G$14)</f>
        <v>-6.139702745686515E-2</v>
      </c>
      <c r="E23" s="1">
        <f>IF('Portfolio Design'!$F$7="Fixed",'Portfolio Design'!$D$7,IF('Portfolio Design'!$F$7="Normal",_xll.NormalValue('Portfolio Design'!$D$7,'Portfolio Design'!$E$7),IF('Portfolio Design'!$F$7="Log-normal",_xll.LognormalGrossReturnValue('Portfolio Design'!$D$7,'Portfolio Design'!$E$7),0)))*('Portfolio Design'!$G$7/'Portfolio Design'!$G$14)</f>
        <v>0</v>
      </c>
      <c r="F23" s="1">
        <f>IF('Portfolio Design'!$F$8="Fixed",'Portfolio Design'!$D$8,IF('Portfolio Design'!$F$8="Normal",_xll.NormalValue('Portfolio Design'!$D$8,'Portfolio Design'!$E$8),IF('Portfolio Design'!$F$8="Log-normal",_xll.LognormalGrossReturnValue('Portfolio Design'!$D$8,'Portfolio Design'!$E$8),0)))*('Portfolio Design'!$G$8/'Portfolio Design'!$G$14)</f>
        <v>0</v>
      </c>
      <c r="G23" s="1">
        <f>IF('Portfolio Design'!$F$9="Fixed",'Portfolio Design'!$D$9,IF('Portfolio Design'!$F$9="Normal",_xll.NormalValue('Portfolio Design'!$D$9,'Portfolio Design'!$E$9),IF('Portfolio Design'!$F$9="Log-normal",_xll.LognormalGrossReturnValue('Portfolio Design'!$D$9,'Portfolio Design'!$E$9),0)))*('Portfolio Design'!$G$9/'Portfolio Design'!$G$14)</f>
        <v>0</v>
      </c>
      <c r="H23" s="1">
        <f>IF('Portfolio Design'!$F$10="Fixed",'Portfolio Design'!$D$10,IF('Portfolio Design'!$F$10="Normal",_xll.NormalValue('Portfolio Design'!$D$10,'Portfolio Design'!$E$10),IF('Portfolio Design'!$F$10="Log-normal",_xll.LognormalGrossReturnValue('Portfolio Design'!$D$10,'Portfolio Design'!$E$10),0)))*('Portfolio Design'!$G$10/'Portfolio Design'!$G$14)</f>
        <v>0</v>
      </c>
      <c r="I23" s="1">
        <f>IF('Portfolio Design'!$F$11="Fixed",'Portfolio Design'!$D$11,IF('Portfolio Design'!$F$11="Normal",_xll.NormalValue('Portfolio Design'!$D$11,'Portfolio Design'!$E$11),IF('Portfolio Design'!$F$11="Log-normal",_xll.LognormalGrossReturnValue('Portfolio Design'!$D$11,'Portfolio Design'!$E$11),0)))*('Portfolio Design'!$G$11/'Portfolio Design'!$G$14)</f>
        <v>0</v>
      </c>
      <c r="J23" s="1">
        <f>IF('Portfolio Design'!$F$12="Fixed",'Portfolio Design'!$D$12,IF('Portfolio Design'!$F$12="Normal",_xll.NormalValue('Portfolio Design'!$D$12,'Portfolio Design'!$E$12),IF('Portfolio Design'!$F$12="Log-normal",_xll.LognormalGrossReturnValue('Portfolio Design'!$D$12,'Portfolio Design'!$E$12),0)))*('Portfolio Design'!$G$12/'Portfolio Design'!$G$14)</f>
        <v>0</v>
      </c>
      <c r="K23" s="1">
        <f>IF('Portfolio Design'!$F$13="Fixed",'Portfolio Design'!$D$13,IF('Portfolio Design'!$F$13="Normal",_xll.NormalValue('Portfolio Design'!$D$13,'Portfolio Design'!$E$13),IF('Portfolio Design'!$F$13="Log-normal",_xll.LognormalGrossReturnValue('Portfolio Design'!$D$13,'Portfolio Design'!$E$13),0)))*('Portfolio Design'!$G$13/'Portfolio Design'!$G$14)</f>
        <v>0</v>
      </c>
      <c r="M23" s="2">
        <f>SUM(B23:K23)</f>
        <v>-1.8488064614947758E-2</v>
      </c>
      <c r="N23" s="1"/>
      <c r="O23" s="1">
        <f>(1+O22)*(1+M23)-1</f>
        <v>1.7941938596017466</v>
      </c>
      <c r="P23" s="1"/>
      <c r="Q23" s="1">
        <f>POWER(1+O23,1/A23)-1</f>
        <v>5.2719885542257039E-2</v>
      </c>
      <c r="S23" s="4">
        <f>_xll.SimulationMedian(O23)</f>
        <v>1.3088761197217642</v>
      </c>
      <c r="T23" s="4">
        <f>_xll.SimulationPercentile(O23,10%)</f>
        <v>0.71849508877806856</v>
      </c>
      <c r="U23" s="4">
        <f>_xll.SimulationPercentile(O23,90%)</f>
        <v>2.0933179050732731</v>
      </c>
    </row>
    <row r="24" spans="1:21" x14ac:dyDescent="0.25">
      <c r="A24">
        <f>A23+1</f>
        <v>21</v>
      </c>
      <c r="B24" s="1">
        <f>IF('Portfolio Design'!$F$4="Fixed",'Portfolio Design'!$D$4,IF('Portfolio Design'!$F$4="Normal",_xll.NormalValue('Portfolio Design'!$D$4,'Portfolio Design'!$E$4),IF('Portfolio Design'!$F$4="Log-normal",_xll.LognormalGrossReturnValue('Portfolio Design'!$D$4,'Portfolio Design'!$E$4),0)))*('Portfolio Design'!$G$4/'Portfolio Design'!G$14)</f>
        <v>4.0000000000000001E-3</v>
      </c>
      <c r="C24" s="1">
        <f>IF('Portfolio Design'!$F$5="Fixed",'Portfolio Design'!$D$5,IF('Portfolio Design'!$F$5="Normal",_xll.NormalValue('Portfolio Design'!$D$5,'Portfolio Design'!$E$5),IF('Portfolio Design'!$F$5="Log-normal",_xll.LognormalGrossReturnValue('Portfolio Design'!$D$5,'Portfolio Design'!$E$5),0)))*('Portfolio Design'!$G$5/'Portfolio Design'!$G$14)</f>
        <v>9.5013630961871889E-3</v>
      </c>
      <c r="D24" s="1">
        <f>IF('Portfolio Design'!$F$6="Fixed",'Portfolio Design'!$D$6,IF('Portfolio Design'!$F$6="Normal",_xll.NormalValue('Portfolio Design'!$D$6,'Portfolio Design'!$E$6),IF('Portfolio Design'!$F$6="Log-normal",_xll.LognormalGrossReturnValue('Portfolio Design'!$D$6,'Portfolio Design'!$E$6),0)))*('Portfolio Design'!$G$6/'Portfolio Design'!$G$14)</f>
        <v>-2.7190623162284489E-2</v>
      </c>
      <c r="E24" s="1">
        <f>IF('Portfolio Design'!$F$7="Fixed",'Portfolio Design'!$D$7,IF('Portfolio Design'!$F$7="Normal",_xll.NormalValue('Portfolio Design'!$D$7,'Portfolio Design'!$E$7),IF('Portfolio Design'!$F$7="Log-normal",_xll.LognormalGrossReturnValue('Portfolio Design'!$D$7,'Portfolio Design'!$E$7),0)))*('Portfolio Design'!$G$7/'Portfolio Design'!$G$14)</f>
        <v>0</v>
      </c>
      <c r="F24" s="1">
        <f>IF('Portfolio Design'!$F$8="Fixed",'Portfolio Design'!$D$8,IF('Portfolio Design'!$F$8="Normal",_xll.NormalValue('Portfolio Design'!$D$8,'Portfolio Design'!$E$8),IF('Portfolio Design'!$F$8="Log-normal",_xll.LognormalGrossReturnValue('Portfolio Design'!$D$8,'Portfolio Design'!$E$8),0)))*('Portfolio Design'!$G$8/'Portfolio Design'!$G$14)</f>
        <v>0</v>
      </c>
      <c r="G24" s="1">
        <f>IF('Portfolio Design'!$F$9="Fixed",'Portfolio Design'!$D$9,IF('Portfolio Design'!$F$9="Normal",_xll.NormalValue('Portfolio Design'!$D$9,'Portfolio Design'!$E$9),IF('Portfolio Design'!$F$9="Log-normal",_xll.LognormalGrossReturnValue('Portfolio Design'!$D$9,'Portfolio Design'!$E$9),0)))*('Portfolio Design'!$G$9/'Portfolio Design'!$G$14)</f>
        <v>0</v>
      </c>
      <c r="H24" s="1">
        <f>IF('Portfolio Design'!$F$10="Fixed",'Portfolio Design'!$D$10,IF('Portfolio Design'!$F$10="Normal",_xll.NormalValue('Portfolio Design'!$D$10,'Portfolio Design'!$E$10),IF('Portfolio Design'!$F$10="Log-normal",_xll.LognormalGrossReturnValue('Portfolio Design'!$D$10,'Portfolio Design'!$E$10),0)))*('Portfolio Design'!$G$10/'Portfolio Design'!$G$14)</f>
        <v>0</v>
      </c>
      <c r="I24" s="1">
        <f>IF('Portfolio Design'!$F$11="Fixed",'Portfolio Design'!$D$11,IF('Portfolio Design'!$F$11="Normal",_xll.NormalValue('Portfolio Design'!$D$11,'Portfolio Design'!$E$11),IF('Portfolio Design'!$F$11="Log-normal",_xll.LognormalGrossReturnValue('Portfolio Design'!$D$11,'Portfolio Design'!$E$11),0)))*('Portfolio Design'!$G$11/'Portfolio Design'!$G$14)</f>
        <v>0</v>
      </c>
      <c r="J24" s="1">
        <f>IF('Portfolio Design'!$F$12="Fixed",'Portfolio Design'!$D$12,IF('Portfolio Design'!$F$12="Normal",_xll.NormalValue('Portfolio Design'!$D$12,'Portfolio Design'!$E$12),IF('Portfolio Design'!$F$12="Log-normal",_xll.LognormalGrossReturnValue('Portfolio Design'!$D$12,'Portfolio Design'!$E$12),0)))*('Portfolio Design'!$G$12/'Portfolio Design'!$G$14)</f>
        <v>0</v>
      </c>
      <c r="K24" s="1">
        <f>IF('Portfolio Design'!$F$13="Fixed",'Portfolio Design'!$D$13,IF('Portfolio Design'!$F$13="Normal",_xll.NormalValue('Portfolio Design'!$D$13,'Portfolio Design'!$E$13),IF('Portfolio Design'!$F$13="Log-normal",_xll.LognormalGrossReturnValue('Portfolio Design'!$D$13,'Portfolio Design'!$E$13),0)))*('Portfolio Design'!$G$13/'Portfolio Design'!$G$14)</f>
        <v>0</v>
      </c>
      <c r="M24" s="2">
        <f>SUM(B24:K24)</f>
        <v>-1.3689260066097299E-2</v>
      </c>
      <c r="N24" s="1"/>
      <c r="O24" s="1">
        <f>(1+O23)*(1+M24)-1</f>
        <v>1.7559434131825662</v>
      </c>
      <c r="P24" s="1"/>
      <c r="Q24" s="1">
        <f>POWER(1+O24,1/A24)-1</f>
        <v>4.9458458356935964E-2</v>
      </c>
      <c r="S24" s="4">
        <f>_xll.SimulationMedian(O24)</f>
        <v>1.4055795750356435</v>
      </c>
      <c r="T24" s="4">
        <f>_xll.SimulationPercentile(O24,10%)</f>
        <v>0.7677897905637221</v>
      </c>
      <c r="U24" s="4">
        <f>_xll.SimulationPercentile(O24,90%)</f>
        <v>2.2443313502512821</v>
      </c>
    </row>
    <row r="25" spans="1:21" x14ac:dyDescent="0.25">
      <c r="A25">
        <f>A24+1</f>
        <v>22</v>
      </c>
      <c r="B25" s="1">
        <f>IF('Portfolio Design'!$F$4="Fixed",'Portfolio Design'!$D$4,IF('Portfolio Design'!$F$4="Normal",_xll.NormalValue('Portfolio Design'!$D$4,'Portfolio Design'!$E$4),IF('Portfolio Design'!$F$4="Log-normal",_xll.LognormalGrossReturnValue('Portfolio Design'!$D$4,'Portfolio Design'!$E$4),0)))*('Portfolio Design'!$G$4/'Portfolio Design'!G$14)</f>
        <v>4.0000000000000001E-3</v>
      </c>
      <c r="C25" s="1">
        <f>IF('Portfolio Design'!$F$5="Fixed",'Portfolio Design'!$D$5,IF('Portfolio Design'!$F$5="Normal",_xll.NormalValue('Portfolio Design'!$D$5,'Portfolio Design'!$E$5),IF('Portfolio Design'!$F$5="Log-normal",_xll.LognormalGrossReturnValue('Portfolio Design'!$D$5,'Portfolio Design'!$E$5),0)))*('Portfolio Design'!$G$5/'Portfolio Design'!$G$14)</f>
        <v>3.826137031672943E-2</v>
      </c>
      <c r="D25" s="1">
        <f>IF('Portfolio Design'!$F$6="Fixed",'Portfolio Design'!$D$6,IF('Portfolio Design'!$F$6="Normal",_xll.NormalValue('Portfolio Design'!$D$6,'Portfolio Design'!$E$6),IF('Portfolio Design'!$F$6="Log-normal",_xll.LognormalGrossReturnValue('Portfolio Design'!$D$6,'Portfolio Design'!$E$6),0)))*('Portfolio Design'!$G$6/'Portfolio Design'!$G$14)</f>
        <v>-1.4686467570014683E-2</v>
      </c>
      <c r="E25" s="1">
        <f>IF('Portfolio Design'!$F$7="Fixed",'Portfolio Design'!$D$7,IF('Portfolio Design'!$F$7="Normal",_xll.NormalValue('Portfolio Design'!$D$7,'Portfolio Design'!$E$7),IF('Portfolio Design'!$F$7="Log-normal",_xll.LognormalGrossReturnValue('Portfolio Design'!$D$7,'Portfolio Design'!$E$7),0)))*('Portfolio Design'!$G$7/'Portfolio Design'!$G$14)</f>
        <v>0</v>
      </c>
      <c r="F25" s="1">
        <f>IF('Portfolio Design'!$F$8="Fixed",'Portfolio Design'!$D$8,IF('Portfolio Design'!$F$8="Normal",_xll.NormalValue('Portfolio Design'!$D$8,'Portfolio Design'!$E$8),IF('Portfolio Design'!$F$8="Log-normal",_xll.LognormalGrossReturnValue('Portfolio Design'!$D$8,'Portfolio Design'!$E$8),0)))*('Portfolio Design'!$G$8/'Portfolio Design'!$G$14)</f>
        <v>0</v>
      </c>
      <c r="G25" s="1">
        <f>IF('Portfolio Design'!$F$9="Fixed",'Portfolio Design'!$D$9,IF('Portfolio Design'!$F$9="Normal",_xll.NormalValue('Portfolio Design'!$D$9,'Portfolio Design'!$E$9),IF('Portfolio Design'!$F$9="Log-normal",_xll.LognormalGrossReturnValue('Portfolio Design'!$D$9,'Portfolio Design'!$E$9),0)))*('Portfolio Design'!$G$9/'Portfolio Design'!$G$14)</f>
        <v>0</v>
      </c>
      <c r="H25" s="1">
        <f>IF('Portfolio Design'!$F$10="Fixed",'Portfolio Design'!$D$10,IF('Portfolio Design'!$F$10="Normal",_xll.NormalValue('Portfolio Design'!$D$10,'Portfolio Design'!$E$10),IF('Portfolio Design'!$F$10="Log-normal",_xll.LognormalGrossReturnValue('Portfolio Design'!$D$10,'Portfolio Design'!$E$10),0)))*('Portfolio Design'!$G$10/'Portfolio Design'!$G$14)</f>
        <v>0</v>
      </c>
      <c r="I25" s="1">
        <f>IF('Portfolio Design'!$F$11="Fixed",'Portfolio Design'!$D$11,IF('Portfolio Design'!$F$11="Normal",_xll.NormalValue('Portfolio Design'!$D$11,'Portfolio Design'!$E$11),IF('Portfolio Design'!$F$11="Log-normal",_xll.LognormalGrossReturnValue('Portfolio Design'!$D$11,'Portfolio Design'!$E$11),0)))*('Portfolio Design'!$G$11/'Portfolio Design'!$G$14)</f>
        <v>0</v>
      </c>
      <c r="J25" s="1">
        <f>IF('Portfolio Design'!$F$12="Fixed",'Portfolio Design'!$D$12,IF('Portfolio Design'!$F$12="Normal",_xll.NormalValue('Portfolio Design'!$D$12,'Portfolio Design'!$E$12),IF('Portfolio Design'!$F$12="Log-normal",_xll.LognormalGrossReturnValue('Portfolio Design'!$D$12,'Portfolio Design'!$E$12),0)))*('Portfolio Design'!$G$12/'Portfolio Design'!$G$14)</f>
        <v>0</v>
      </c>
      <c r="K25" s="1">
        <f>IF('Portfolio Design'!$F$13="Fixed",'Portfolio Design'!$D$13,IF('Portfolio Design'!$F$13="Normal",_xll.NormalValue('Portfolio Design'!$D$13,'Portfolio Design'!$E$13),IF('Portfolio Design'!$F$13="Log-normal",_xll.LognormalGrossReturnValue('Portfolio Design'!$D$13,'Portfolio Design'!$E$13),0)))*('Portfolio Design'!$G$13/'Portfolio Design'!$G$14)</f>
        <v>0</v>
      </c>
      <c r="M25" s="2">
        <f>SUM(B25:K25)</f>
        <v>2.7574902746714744E-2</v>
      </c>
      <c r="N25" s="1"/>
      <c r="O25" s="1">
        <f>(1+O24)*(1+M25)-1</f>
        <v>1.8319382847765247</v>
      </c>
      <c r="P25" s="1"/>
      <c r="Q25" s="1">
        <f>POWER(1+O25,1/A25)-1</f>
        <v>4.8453715159693544E-2</v>
      </c>
      <c r="S25" s="4">
        <f>_xll.SimulationMedian(O25)</f>
        <v>1.5169636745168296</v>
      </c>
      <c r="T25" s="4">
        <f>_xll.SimulationPercentile(O25,10%)</f>
        <v>0.84261221309227952</v>
      </c>
      <c r="U25" s="4">
        <f>_xll.SimulationPercentile(O25,90%)</f>
        <v>2.3904886249726851</v>
      </c>
    </row>
    <row r="26" spans="1:21" x14ac:dyDescent="0.25">
      <c r="A26">
        <f>A25+1</f>
        <v>23</v>
      </c>
      <c r="B26" s="1">
        <f>IF('Portfolio Design'!$F$4="Fixed",'Portfolio Design'!$D$4,IF('Portfolio Design'!$F$4="Normal",_xll.NormalValue('Portfolio Design'!$D$4,'Portfolio Design'!$E$4),IF('Portfolio Design'!$F$4="Log-normal",_xll.LognormalGrossReturnValue('Portfolio Design'!$D$4,'Portfolio Design'!$E$4),0)))*('Portfolio Design'!$G$4/'Portfolio Design'!G$14)</f>
        <v>4.0000000000000001E-3</v>
      </c>
      <c r="C26" s="1">
        <f>IF('Portfolio Design'!$F$5="Fixed",'Portfolio Design'!$D$5,IF('Portfolio Design'!$F$5="Normal",_xll.NormalValue('Portfolio Design'!$D$5,'Portfolio Design'!$E$5),IF('Portfolio Design'!$F$5="Log-normal",_xll.LognormalGrossReturnValue('Portfolio Design'!$D$5,'Portfolio Design'!$E$5),0)))*('Portfolio Design'!$G$5/'Portfolio Design'!$G$14)</f>
        <v>3.9324709829517523E-2</v>
      </c>
      <c r="D26" s="1">
        <f>IF('Portfolio Design'!$F$6="Fixed",'Portfolio Design'!$D$6,IF('Portfolio Design'!$F$6="Normal",_xll.NormalValue('Portfolio Design'!$D$6,'Portfolio Design'!$E$6),IF('Portfolio Design'!$F$6="Log-normal",_xll.LognormalGrossReturnValue('Portfolio Design'!$D$6,'Portfolio Design'!$E$6),0)))*('Portfolio Design'!$G$6/'Portfolio Design'!$G$14)</f>
        <v>-4.0684445873608116E-2</v>
      </c>
      <c r="E26" s="1">
        <f>IF('Portfolio Design'!$F$7="Fixed",'Portfolio Design'!$D$7,IF('Portfolio Design'!$F$7="Normal",_xll.NormalValue('Portfolio Design'!$D$7,'Portfolio Design'!$E$7),IF('Portfolio Design'!$F$7="Log-normal",_xll.LognormalGrossReturnValue('Portfolio Design'!$D$7,'Portfolio Design'!$E$7),0)))*('Portfolio Design'!$G$7/'Portfolio Design'!$G$14)</f>
        <v>0</v>
      </c>
      <c r="F26" s="1">
        <f>IF('Portfolio Design'!$F$8="Fixed",'Portfolio Design'!$D$8,IF('Portfolio Design'!$F$8="Normal",_xll.NormalValue('Portfolio Design'!$D$8,'Portfolio Design'!$E$8),IF('Portfolio Design'!$F$8="Log-normal",_xll.LognormalGrossReturnValue('Portfolio Design'!$D$8,'Portfolio Design'!$E$8),0)))*('Portfolio Design'!$G$8/'Portfolio Design'!$G$14)</f>
        <v>0</v>
      </c>
      <c r="G26" s="1">
        <f>IF('Portfolio Design'!$F$9="Fixed",'Portfolio Design'!$D$9,IF('Portfolio Design'!$F$9="Normal",_xll.NormalValue('Portfolio Design'!$D$9,'Portfolio Design'!$E$9),IF('Portfolio Design'!$F$9="Log-normal",_xll.LognormalGrossReturnValue('Portfolio Design'!$D$9,'Portfolio Design'!$E$9),0)))*('Portfolio Design'!$G$9/'Portfolio Design'!$G$14)</f>
        <v>0</v>
      </c>
      <c r="H26" s="1">
        <f>IF('Portfolio Design'!$F$10="Fixed",'Portfolio Design'!$D$10,IF('Portfolio Design'!$F$10="Normal",_xll.NormalValue('Portfolio Design'!$D$10,'Portfolio Design'!$E$10),IF('Portfolio Design'!$F$10="Log-normal",_xll.LognormalGrossReturnValue('Portfolio Design'!$D$10,'Portfolio Design'!$E$10),0)))*('Portfolio Design'!$G$10/'Portfolio Design'!$G$14)</f>
        <v>0</v>
      </c>
      <c r="I26" s="1">
        <f>IF('Portfolio Design'!$F$11="Fixed",'Portfolio Design'!$D$11,IF('Portfolio Design'!$F$11="Normal",_xll.NormalValue('Portfolio Design'!$D$11,'Portfolio Design'!$E$11),IF('Portfolio Design'!$F$11="Log-normal",_xll.LognormalGrossReturnValue('Portfolio Design'!$D$11,'Portfolio Design'!$E$11),0)))*('Portfolio Design'!$G$11/'Portfolio Design'!$G$14)</f>
        <v>0</v>
      </c>
      <c r="J26" s="1">
        <f>IF('Portfolio Design'!$F$12="Fixed",'Portfolio Design'!$D$12,IF('Portfolio Design'!$F$12="Normal",_xll.NormalValue('Portfolio Design'!$D$12,'Portfolio Design'!$E$12),IF('Portfolio Design'!$F$12="Log-normal",_xll.LognormalGrossReturnValue('Portfolio Design'!$D$12,'Portfolio Design'!$E$12),0)))*('Portfolio Design'!$G$12/'Portfolio Design'!$G$14)</f>
        <v>0</v>
      </c>
      <c r="K26" s="1">
        <f>IF('Portfolio Design'!$F$13="Fixed",'Portfolio Design'!$D$13,IF('Portfolio Design'!$F$13="Normal",_xll.NormalValue('Portfolio Design'!$D$13,'Portfolio Design'!$E$13),IF('Portfolio Design'!$F$13="Log-normal",_xll.LognormalGrossReturnValue('Portfolio Design'!$D$13,'Portfolio Design'!$E$13),0)))*('Portfolio Design'!$G$13/'Portfolio Design'!$G$14)</f>
        <v>0</v>
      </c>
      <c r="M26" s="2">
        <f>SUM(B26:K26)</f>
        <v>2.640263955909411E-3</v>
      </c>
      <c r="N26" s="1"/>
      <c r="O26" s="1">
        <f>(1+O25)*(1+M26)-1</f>
        <v>1.8394153493551797</v>
      </c>
      <c r="P26" s="1"/>
      <c r="Q26" s="1">
        <f>POWER(1+O26,1/A26)-1</f>
        <v>4.6418973155543997E-2</v>
      </c>
      <c r="S26" s="4">
        <f>_xll.SimulationMedian(O26)</f>
        <v>1.6272590376399525</v>
      </c>
      <c r="T26" s="4">
        <f>_xll.SimulationPercentile(O26,10%)</f>
        <v>0.90975838957294242</v>
      </c>
      <c r="U26" s="4">
        <f>_xll.SimulationPercentile(O26,90%)</f>
        <v>2.5681539435707128</v>
      </c>
    </row>
    <row r="27" spans="1:21" x14ac:dyDescent="0.25">
      <c r="A27">
        <f>A26+1</f>
        <v>24</v>
      </c>
      <c r="B27" s="1">
        <f>IF('Portfolio Design'!$F$4="Fixed",'Portfolio Design'!$D$4,IF('Portfolio Design'!$F$4="Normal",_xll.NormalValue('Portfolio Design'!$D$4,'Portfolio Design'!$E$4),IF('Portfolio Design'!$F$4="Log-normal",_xll.LognormalGrossReturnValue('Portfolio Design'!$D$4,'Portfolio Design'!$E$4),0)))*('Portfolio Design'!$G$4/'Portfolio Design'!G$14)</f>
        <v>4.0000000000000001E-3</v>
      </c>
      <c r="C27" s="1">
        <f>IF('Portfolio Design'!$F$5="Fixed",'Portfolio Design'!$D$5,IF('Portfolio Design'!$F$5="Normal",_xll.NormalValue('Portfolio Design'!$D$5,'Portfolio Design'!$E$5),IF('Portfolio Design'!$F$5="Log-normal",_xll.LognormalGrossReturnValue('Portfolio Design'!$D$5,'Portfolio Design'!$E$5),0)))*('Portfolio Design'!$G$5/'Portfolio Design'!$G$14)</f>
        <v>2.7085300730999686E-3</v>
      </c>
      <c r="D27" s="1">
        <f>IF('Portfolio Design'!$F$6="Fixed",'Portfolio Design'!$D$6,IF('Portfolio Design'!$F$6="Normal",_xll.NormalValue('Portfolio Design'!$D$6,'Portfolio Design'!$E$6),IF('Portfolio Design'!$F$6="Log-normal",_xll.LognormalGrossReturnValue('Portfolio Design'!$D$6,'Portfolio Design'!$E$6),0)))*('Portfolio Design'!$G$6/'Portfolio Design'!$G$14)</f>
        <v>-1.8093880140852649E-2</v>
      </c>
      <c r="E27" s="1">
        <f>IF('Portfolio Design'!$F$7="Fixed",'Portfolio Design'!$D$7,IF('Portfolio Design'!$F$7="Normal",_xll.NormalValue('Portfolio Design'!$D$7,'Portfolio Design'!$E$7),IF('Portfolio Design'!$F$7="Log-normal",_xll.LognormalGrossReturnValue('Portfolio Design'!$D$7,'Portfolio Design'!$E$7),0)))*('Portfolio Design'!$G$7/'Portfolio Design'!$G$14)</f>
        <v>0</v>
      </c>
      <c r="F27" s="1">
        <f>IF('Portfolio Design'!$F$8="Fixed",'Portfolio Design'!$D$8,IF('Portfolio Design'!$F$8="Normal",_xll.NormalValue('Portfolio Design'!$D$8,'Portfolio Design'!$E$8),IF('Portfolio Design'!$F$8="Log-normal",_xll.LognormalGrossReturnValue('Portfolio Design'!$D$8,'Portfolio Design'!$E$8),0)))*('Portfolio Design'!$G$8/'Portfolio Design'!$G$14)</f>
        <v>0</v>
      </c>
      <c r="G27" s="1">
        <f>IF('Portfolio Design'!$F$9="Fixed",'Portfolio Design'!$D$9,IF('Portfolio Design'!$F$9="Normal",_xll.NormalValue('Portfolio Design'!$D$9,'Portfolio Design'!$E$9),IF('Portfolio Design'!$F$9="Log-normal",_xll.LognormalGrossReturnValue('Portfolio Design'!$D$9,'Portfolio Design'!$E$9),0)))*('Portfolio Design'!$G$9/'Portfolio Design'!$G$14)</f>
        <v>0</v>
      </c>
      <c r="H27" s="1">
        <f>IF('Portfolio Design'!$F$10="Fixed",'Portfolio Design'!$D$10,IF('Portfolio Design'!$F$10="Normal",_xll.NormalValue('Portfolio Design'!$D$10,'Portfolio Design'!$E$10),IF('Portfolio Design'!$F$10="Log-normal",_xll.LognormalGrossReturnValue('Portfolio Design'!$D$10,'Portfolio Design'!$E$10),0)))*('Portfolio Design'!$G$10/'Portfolio Design'!$G$14)</f>
        <v>0</v>
      </c>
      <c r="I27" s="1">
        <f>IF('Portfolio Design'!$F$11="Fixed",'Portfolio Design'!$D$11,IF('Portfolio Design'!$F$11="Normal",_xll.NormalValue('Portfolio Design'!$D$11,'Portfolio Design'!$E$11),IF('Portfolio Design'!$F$11="Log-normal",_xll.LognormalGrossReturnValue('Portfolio Design'!$D$11,'Portfolio Design'!$E$11),0)))*('Portfolio Design'!$G$11/'Portfolio Design'!$G$14)</f>
        <v>0</v>
      </c>
      <c r="J27" s="1">
        <f>IF('Portfolio Design'!$F$12="Fixed",'Portfolio Design'!$D$12,IF('Portfolio Design'!$F$12="Normal",_xll.NormalValue('Portfolio Design'!$D$12,'Portfolio Design'!$E$12),IF('Portfolio Design'!$F$12="Log-normal",_xll.LognormalGrossReturnValue('Portfolio Design'!$D$12,'Portfolio Design'!$E$12),0)))*('Portfolio Design'!$G$12/'Portfolio Design'!$G$14)</f>
        <v>0</v>
      </c>
      <c r="K27" s="1">
        <f>IF('Portfolio Design'!$F$13="Fixed",'Portfolio Design'!$D$13,IF('Portfolio Design'!$F$13="Normal",_xll.NormalValue('Portfolio Design'!$D$13,'Portfolio Design'!$E$13),IF('Portfolio Design'!$F$13="Log-normal",_xll.LognormalGrossReturnValue('Portfolio Design'!$D$13,'Portfolio Design'!$E$13),0)))*('Portfolio Design'!$G$13/'Portfolio Design'!$G$14)</f>
        <v>0</v>
      </c>
      <c r="M27" s="2">
        <f>SUM(B27:K27)</f>
        <v>-1.1385350067752681E-2</v>
      </c>
      <c r="N27" s="1"/>
      <c r="O27" s="1">
        <f>(1+O26)*(1+M27)-1</f>
        <v>1.807087611615021</v>
      </c>
      <c r="P27" s="1"/>
      <c r="Q27" s="1">
        <f>POWER(1+O27,1/A27)-1</f>
        <v>4.3944311118183199E-2</v>
      </c>
      <c r="S27" s="4">
        <f>_xll.SimulationMedian(O27)</f>
        <v>1.7381871394424362</v>
      </c>
      <c r="T27" s="4">
        <f>_xll.SimulationPercentile(O27,10%)</f>
        <v>0.97732264004740221</v>
      </c>
      <c r="U27" s="4">
        <f>_xll.SimulationPercentile(O27,90%)</f>
        <v>2.7475408476867824</v>
      </c>
    </row>
    <row r="28" spans="1:21" x14ac:dyDescent="0.25">
      <c r="A28">
        <f>A27+1</f>
        <v>25</v>
      </c>
      <c r="B28" s="1">
        <f>IF('Portfolio Design'!$F$4="Fixed",'Portfolio Design'!$D$4,IF('Portfolio Design'!$F$4="Normal",_xll.NormalValue('Portfolio Design'!$D$4,'Portfolio Design'!$E$4),IF('Portfolio Design'!$F$4="Log-normal",_xll.LognormalGrossReturnValue('Portfolio Design'!$D$4,'Portfolio Design'!$E$4),0)))*('Portfolio Design'!$G$4/'Portfolio Design'!G$14)</f>
        <v>4.0000000000000001E-3</v>
      </c>
      <c r="C28" s="1">
        <f>IF('Portfolio Design'!$F$5="Fixed",'Portfolio Design'!$D$5,IF('Portfolio Design'!$F$5="Normal",_xll.NormalValue('Portfolio Design'!$D$5,'Portfolio Design'!$E$5),IF('Portfolio Design'!$F$5="Log-normal",_xll.LognormalGrossReturnValue('Portfolio Design'!$D$5,'Portfolio Design'!$E$5),0)))*('Portfolio Design'!$G$5/'Portfolio Design'!$G$14)</f>
        <v>-1.2021995430120391E-3</v>
      </c>
      <c r="D28" s="1">
        <f>IF('Portfolio Design'!$F$6="Fixed",'Portfolio Design'!$D$6,IF('Portfolio Design'!$F$6="Normal",_xll.NormalValue('Portfolio Design'!$D$6,'Portfolio Design'!$E$6),IF('Portfolio Design'!$F$6="Log-normal",_xll.LognormalGrossReturnValue('Portfolio Design'!$D$6,'Portfolio Design'!$E$6),0)))*('Portfolio Design'!$G$6/'Portfolio Design'!$G$14)</f>
        <v>-5.6405148213589662E-3</v>
      </c>
      <c r="E28" s="1">
        <f>IF('Portfolio Design'!$F$7="Fixed",'Portfolio Design'!$D$7,IF('Portfolio Design'!$F$7="Normal",_xll.NormalValue('Portfolio Design'!$D$7,'Portfolio Design'!$E$7),IF('Portfolio Design'!$F$7="Log-normal",_xll.LognormalGrossReturnValue('Portfolio Design'!$D$7,'Portfolio Design'!$E$7),0)))*('Portfolio Design'!$G$7/'Portfolio Design'!$G$14)</f>
        <v>0</v>
      </c>
      <c r="F28" s="1">
        <f>IF('Portfolio Design'!$F$8="Fixed",'Portfolio Design'!$D$8,IF('Portfolio Design'!$F$8="Normal",_xll.NormalValue('Portfolio Design'!$D$8,'Portfolio Design'!$E$8),IF('Portfolio Design'!$F$8="Log-normal",_xll.LognormalGrossReturnValue('Portfolio Design'!$D$8,'Portfolio Design'!$E$8),0)))*('Portfolio Design'!$G$8/'Portfolio Design'!$G$14)</f>
        <v>0</v>
      </c>
      <c r="G28" s="1">
        <f>IF('Portfolio Design'!$F$9="Fixed",'Portfolio Design'!$D$9,IF('Portfolio Design'!$F$9="Normal",_xll.NormalValue('Portfolio Design'!$D$9,'Portfolio Design'!$E$9),IF('Portfolio Design'!$F$9="Log-normal",_xll.LognormalGrossReturnValue('Portfolio Design'!$D$9,'Portfolio Design'!$E$9),0)))*('Portfolio Design'!$G$9/'Portfolio Design'!$G$14)</f>
        <v>0</v>
      </c>
      <c r="H28" s="1">
        <f>IF('Portfolio Design'!$F$10="Fixed",'Portfolio Design'!$D$10,IF('Portfolio Design'!$F$10="Normal",_xll.NormalValue('Portfolio Design'!$D$10,'Portfolio Design'!$E$10),IF('Portfolio Design'!$F$10="Log-normal",_xll.LognormalGrossReturnValue('Portfolio Design'!$D$10,'Portfolio Design'!$E$10),0)))*('Portfolio Design'!$G$10/'Portfolio Design'!$G$14)</f>
        <v>0</v>
      </c>
      <c r="I28" s="1">
        <f>IF('Portfolio Design'!$F$11="Fixed",'Portfolio Design'!$D$11,IF('Portfolio Design'!$F$11="Normal",_xll.NormalValue('Portfolio Design'!$D$11,'Portfolio Design'!$E$11),IF('Portfolio Design'!$F$11="Log-normal",_xll.LognormalGrossReturnValue('Portfolio Design'!$D$11,'Portfolio Design'!$E$11),0)))*('Portfolio Design'!$G$11/'Portfolio Design'!$G$14)</f>
        <v>0</v>
      </c>
      <c r="J28" s="1">
        <f>IF('Portfolio Design'!$F$12="Fixed",'Portfolio Design'!$D$12,IF('Portfolio Design'!$F$12="Normal",_xll.NormalValue('Portfolio Design'!$D$12,'Portfolio Design'!$E$12),IF('Portfolio Design'!$F$12="Log-normal",_xll.LognormalGrossReturnValue('Portfolio Design'!$D$12,'Portfolio Design'!$E$12),0)))*('Portfolio Design'!$G$12/'Portfolio Design'!$G$14)</f>
        <v>0</v>
      </c>
      <c r="K28" s="1">
        <f>IF('Portfolio Design'!$F$13="Fixed",'Portfolio Design'!$D$13,IF('Portfolio Design'!$F$13="Normal",_xll.NormalValue('Portfolio Design'!$D$13,'Portfolio Design'!$E$13),IF('Portfolio Design'!$F$13="Log-normal",_xll.LognormalGrossReturnValue('Portfolio Design'!$D$13,'Portfolio Design'!$E$13),0)))*('Portfolio Design'!$G$13/'Portfolio Design'!$G$14)</f>
        <v>0</v>
      </c>
      <c r="M28" s="2">
        <f>SUM(B28:K28)</f>
        <v>-2.8427143643710052E-3</v>
      </c>
      <c r="N28" s="1"/>
      <c r="O28" s="7">
        <f>(1+O27)*(1+M28)-1</f>
        <v>1.7991078633394348</v>
      </c>
      <c r="P28" s="10"/>
      <c r="Q28" s="7">
        <f>POWER(1+O28,1/A28)-1</f>
        <v>4.2031350621103858E-2</v>
      </c>
      <c r="S28" s="4">
        <f>_xll.SimulationMedian(O28)</f>
        <v>1.8569106197274055</v>
      </c>
      <c r="T28" s="4">
        <f>_xll.SimulationPercentile(O28,10%)</f>
        <v>1.052893568792356</v>
      </c>
      <c r="U28" s="4">
        <f>_xll.SimulationPercentile(O28,90%)</f>
        <v>2.9335475324445563</v>
      </c>
    </row>
    <row r="31" spans="1:21" x14ac:dyDescent="0.25">
      <c r="B31" s="6" t="str">
        <f>'Portfolio Design'!C16</f>
        <v>Portfolio B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S31" s="48" t="s">
        <v>25</v>
      </c>
      <c r="T31" s="3"/>
      <c r="U31" s="3"/>
    </row>
    <row r="32" spans="1:21" x14ac:dyDescent="0.25">
      <c r="A32" s="8" t="s">
        <v>12</v>
      </c>
      <c r="B32" t="str">
        <f>'Portfolio Design'!C18</f>
        <v>Cash</v>
      </c>
      <c r="C32" t="str">
        <f>'Portfolio Design'!C19</f>
        <v>Mutual Fund</v>
      </c>
      <c r="D32" t="str">
        <f>'Portfolio Design'!C20</f>
        <v>REIT</v>
      </c>
      <c r="E32">
        <f>'Portfolio Design'!C21</f>
        <v>0</v>
      </c>
      <c r="F32">
        <f>'Portfolio Design'!C22</f>
        <v>0</v>
      </c>
      <c r="G32">
        <f>'Portfolio Design'!C23</f>
        <v>0</v>
      </c>
      <c r="H32">
        <f>'Portfolio Design'!C24</f>
        <v>0</v>
      </c>
      <c r="I32">
        <f>'Portfolio Design'!C25</f>
        <v>0</v>
      </c>
      <c r="J32">
        <f>'Portfolio Design'!C26</f>
        <v>0</v>
      </c>
      <c r="K32">
        <f>'Portfolio Design'!C27</f>
        <v>0</v>
      </c>
      <c r="L32" s="9"/>
      <c r="M32" s="9" t="s">
        <v>10</v>
      </c>
      <c r="N32" s="9"/>
      <c r="O32" s="9" t="s">
        <v>11</v>
      </c>
      <c r="P32" s="9"/>
      <c r="Q32" s="8" t="s">
        <v>14</v>
      </c>
      <c r="S32" s="8" t="s">
        <v>19</v>
      </c>
      <c r="T32" s="8" t="s">
        <v>23</v>
      </c>
      <c r="U32" s="8" t="s">
        <v>24</v>
      </c>
    </row>
    <row r="33" spans="1:21" x14ac:dyDescent="0.25">
      <c r="A33">
        <v>1</v>
      </c>
      <c r="B33" s="1">
        <f>IF('Portfolio Design'!$F$18="Fixed",'Portfolio Design'!$D$18,IF('Portfolio Design'!$F$18="Normal",_xll.NormalValue('Portfolio Design'!$D$18,'Portfolio Design'!$E$18),IF('Portfolio Design'!$F$18="Log-normal",_xll.LognormalGrossReturnValue('Portfolio Design'!$D$18,'Portfolio Design'!$E$18),0)))*('Portfolio Design'!$G$18/'Portfolio Design'!G$28)</f>
        <v>5.0000000000000001E-3</v>
      </c>
      <c r="C33" s="1">
        <f>IF('Portfolio Design'!$F$19="Fixed",'Portfolio Design'!$D$19,IF('Portfolio Design'!$F$19="Normal",_xll.NormalValue('Portfolio Design'!$D$19,'Portfolio Design'!$E$19),IF('Portfolio Design'!$F$19="Log-normal",_xll.LognormalGrossReturnValue('Portfolio Design'!$D$19,'Portfolio Design'!$E$19),0)))*('Portfolio Design'!$G$19/'Portfolio Design'!$G$28)</f>
        <v>-4.1958696850158073E-2</v>
      </c>
      <c r="D33" s="1">
        <f>IF('Portfolio Design'!$F$20="Fixed",'Portfolio Design'!$D$20,IF('Portfolio Design'!$F$20="Normal",_xll.NormalValue('Portfolio Design'!$D$20,'Portfolio Design'!$E$20),IF('Portfolio Design'!$F$20="Log-normal",_xll.LognormalGrossReturnValue('Portfolio Design'!$D$20,'Portfolio Design'!$E$20),0)))*('Portfolio Design'!$G$20/'Portfolio Design'!$G$28)</f>
        <v>-1.2813512562157459E-2</v>
      </c>
      <c r="E33" s="1">
        <f>IF('Portfolio Design'!$F$21="Fixed",'Portfolio Design'!$D$21,IF('Portfolio Design'!$F$21="Normal",_xll.NormalValue('Portfolio Design'!$D$21,'Portfolio Design'!$E$21),IF('Portfolio Design'!$F$21="Log-normal",_xll.LognormalGrossReturnValue('Portfolio Design'!$D$21,'Portfolio Design'!$E$21),0)))*('Portfolio Design'!$G$21/'Portfolio Design'!$G$28)</f>
        <v>0</v>
      </c>
      <c r="F33" s="1">
        <f>IF('Portfolio Design'!$F$22="Fixed",'Portfolio Design'!$D$22,IF('Portfolio Design'!$F$22="Normal",_xll.NormalValue('Portfolio Design'!$D$22,'Portfolio Design'!$E$22),IF('Portfolio Design'!$F$22="Log-normal",_xll.LognormalGrossReturnValue('Portfolio Design'!$D$22,'Portfolio Design'!$E$22),0)))*('Portfolio Design'!$G$22/'Portfolio Design'!$G$28)</f>
        <v>0</v>
      </c>
      <c r="G33" s="1">
        <f>IF('Portfolio Design'!$F$23="Fixed",'Portfolio Design'!$D$23,IF('Portfolio Design'!$F$23="Normal",_xll.NormalValue('Portfolio Design'!$D$23,'Portfolio Design'!$E$23),IF('Portfolio Design'!$F$23="Log-normal",_xll.LognormalGrossReturnValue('Portfolio Design'!$D$23,'Portfolio Design'!$E$23),0)))*('Portfolio Design'!$G$23/'Portfolio Design'!$G$28)</f>
        <v>0</v>
      </c>
      <c r="H33" s="1">
        <f>IF('Portfolio Design'!$F$24="Fixed",'Portfolio Design'!$D$24,IF('Portfolio Design'!$F$24="Normal",_xll.NormalValue('Portfolio Design'!$D$24,'Portfolio Design'!$E$24),IF('Portfolio Design'!$F$24="Log-normal",_xll.LognormalGrossReturnValue('Portfolio Design'!$D$24,'Portfolio Design'!$E$24),0)))*('Portfolio Design'!$G$24/'Portfolio Design'!$G$28)</f>
        <v>0</v>
      </c>
      <c r="I33" s="1">
        <f>IF('Portfolio Design'!$F$25="Fixed",'Portfolio Design'!$D$25,IF('Portfolio Design'!$F$25="Normal",_xll.NormalValue('Portfolio Design'!$D$25,'Portfolio Design'!$E$25),IF('Portfolio Design'!$F$25="Log-normal",_xll.LognormalGrossReturnValue('Portfolio Design'!$D$25,'Portfolio Design'!$E$25),0)))*('Portfolio Design'!$G$25/'Portfolio Design'!$G$28)</f>
        <v>0</v>
      </c>
      <c r="J33" s="1">
        <f>IF('Portfolio Design'!$F$26="Fixed",'Portfolio Design'!$D$26,IF('Portfolio Design'!$F$26="Normal",_xll.NormalValue('Portfolio Design'!$D$26,'Portfolio Design'!$E$26),IF('Portfolio Design'!$F$26="Log-normal",_xll.LognormalGrossReturnValue('Portfolio Design'!$D$26,'Portfolio Design'!$E$26),0)))*('Portfolio Design'!$G$26/'Portfolio Design'!$G$28)</f>
        <v>0</v>
      </c>
      <c r="K33" s="1">
        <f>IF('Portfolio Design'!$F$27="Fixed",'Portfolio Design'!$D$27,IF('Portfolio Design'!$F$27="Normal",_xll.NormalValue('Portfolio Design'!$D$27,'Portfolio Design'!$E$27),IF('Portfolio Design'!$F$27="Log-normal",_xll.LognormalGrossReturnValue('Portfolio Design'!$D$27,'Portfolio Design'!$E$27),0)))*('Portfolio Design'!$G$27/'Portfolio Design'!$G$28)</f>
        <v>0</v>
      </c>
      <c r="M33" s="2">
        <f>SUM(B33:K33)</f>
        <v>-4.9772209412315534E-2</v>
      </c>
      <c r="N33" s="1"/>
      <c r="O33" s="1">
        <f>M33</f>
        <v>-4.9772209412315534E-2</v>
      </c>
      <c r="P33" s="1"/>
      <c r="Q33" s="1">
        <f>POWER(1+O33,1/A33)-1</f>
        <v>-4.9772209412315527E-2</v>
      </c>
      <c r="S33" s="4">
        <f>_xll.SimulationMedian(O33)</f>
        <v>4.5329247469144518E-2</v>
      </c>
      <c r="T33" s="4">
        <f>_xll.SimulationPercentile(O33,10%)</f>
        <v>-2.1011609262857032E-2</v>
      </c>
      <c r="U33" s="4">
        <f>_xll.SimulationPercentile(O33,90%)</f>
        <v>0.12196326004884661</v>
      </c>
    </row>
    <row r="34" spans="1:21" x14ac:dyDescent="0.25">
      <c r="A34">
        <f>A33+1</f>
        <v>2</v>
      </c>
      <c r="B34" s="1">
        <f>IF('Portfolio Design'!$F$18="Fixed",'Portfolio Design'!$D$18,IF('Portfolio Design'!$F$18="Normal",_xll.NormalValue('Portfolio Design'!$D$18,'Portfolio Design'!$E$18),IF('Portfolio Design'!$F$18="Log-normal",_xll.LognormalGrossReturnValue('Portfolio Design'!$D$18,'Portfolio Design'!$E$18),0)))*('Portfolio Design'!$G$18/'Portfolio Design'!G$28)</f>
        <v>5.0000000000000001E-3</v>
      </c>
      <c r="C34" s="1">
        <f>IF('Portfolio Design'!$F$19="Fixed",'Portfolio Design'!$D$19,IF('Portfolio Design'!$F$19="Normal",_xll.NormalValue('Portfolio Design'!$D$19,'Portfolio Design'!$E$19),IF('Portfolio Design'!$F$19="Log-normal",_xll.LognormalGrossReturnValue('Portfolio Design'!$D$19,'Portfolio Design'!$E$19),0)))*('Portfolio Design'!$G$19/'Portfolio Design'!$G$28)</f>
        <v>3.5882625740278451E-2</v>
      </c>
      <c r="D34" s="1">
        <f>IF('Portfolio Design'!$F$20="Fixed",'Portfolio Design'!$D$20,IF('Portfolio Design'!$F$20="Normal",_xll.NormalValue('Portfolio Design'!$D$20,'Portfolio Design'!$E$20),IF('Portfolio Design'!$F$20="Log-normal",_xll.LognormalGrossReturnValue('Portfolio Design'!$D$20,'Portfolio Design'!$E$20),0)))*('Portfolio Design'!$G$20/'Portfolio Design'!$G$28)</f>
        <v>-7.8153131351534622E-3</v>
      </c>
      <c r="E34" s="1">
        <f>IF('Portfolio Design'!$F$21="Fixed",'Portfolio Design'!$D$21,IF('Portfolio Design'!$F$21="Normal",_xll.NormalValue('Portfolio Design'!$D$21,'Portfolio Design'!$E$21),IF('Portfolio Design'!$F$21="Log-normal",_xll.LognormalGrossReturnValue('Portfolio Design'!$D$21,'Portfolio Design'!$E$21),0)))*('Portfolio Design'!$G$21/'Portfolio Design'!$G$28)</f>
        <v>0</v>
      </c>
      <c r="F34" s="1">
        <f>IF('Portfolio Design'!$F$22="Fixed",'Portfolio Design'!$D$22,IF('Portfolio Design'!$F$22="Normal",_xll.NormalValue('Portfolio Design'!$D$22,'Portfolio Design'!$E$22),IF('Portfolio Design'!$F$22="Log-normal",_xll.LognormalGrossReturnValue('Portfolio Design'!$D$22,'Portfolio Design'!$E$22),0)))*('Portfolio Design'!$G$22/'Portfolio Design'!$G$28)</f>
        <v>0</v>
      </c>
      <c r="G34" s="1">
        <f>IF('Portfolio Design'!$F$23="Fixed",'Portfolio Design'!$D$23,IF('Portfolio Design'!$F$23="Normal",_xll.NormalValue('Portfolio Design'!$D$23,'Portfolio Design'!$E$23),IF('Portfolio Design'!$F$23="Log-normal",_xll.LognormalGrossReturnValue('Portfolio Design'!$D$23,'Portfolio Design'!$E$23),0)))*('Portfolio Design'!$G$23/'Portfolio Design'!$G$28)</f>
        <v>0</v>
      </c>
      <c r="H34" s="1">
        <f>IF('Portfolio Design'!$F$24="Fixed",'Portfolio Design'!$D$24,IF('Portfolio Design'!$F$24="Normal",_xll.NormalValue('Portfolio Design'!$D$24,'Portfolio Design'!$E$24),IF('Portfolio Design'!$F$24="Log-normal",_xll.LognormalGrossReturnValue('Portfolio Design'!$D$24,'Portfolio Design'!$E$24),0)))*('Portfolio Design'!$G$24/'Portfolio Design'!$G$28)</f>
        <v>0</v>
      </c>
      <c r="I34" s="1">
        <f>IF('Portfolio Design'!$F$25="Fixed",'Portfolio Design'!$D$25,IF('Portfolio Design'!$F$25="Normal",_xll.NormalValue('Portfolio Design'!$D$25,'Portfolio Design'!$E$25),IF('Portfolio Design'!$F$25="Log-normal",_xll.LognormalGrossReturnValue('Portfolio Design'!$D$25,'Portfolio Design'!$E$25),0)))*('Portfolio Design'!$G$25/'Portfolio Design'!$G$28)</f>
        <v>0</v>
      </c>
      <c r="J34" s="1">
        <f>IF('Portfolio Design'!$F$26="Fixed",'Portfolio Design'!$D$26,IF('Portfolio Design'!$F$26="Normal",_xll.NormalValue('Portfolio Design'!$D$26,'Portfolio Design'!$E$26),IF('Portfolio Design'!$F$26="Log-normal",_xll.LognormalGrossReturnValue('Portfolio Design'!$D$26,'Portfolio Design'!$E$26),0)))*('Portfolio Design'!$G$26/'Portfolio Design'!$G$28)</f>
        <v>0</v>
      </c>
      <c r="K34" s="1">
        <f>IF('Portfolio Design'!$F$27="Fixed",'Portfolio Design'!$D$27,IF('Portfolio Design'!$F$27="Normal",_xll.NormalValue('Portfolio Design'!$D$27,'Portfolio Design'!$E$27),IF('Portfolio Design'!$F$27="Log-normal",_xll.LognormalGrossReturnValue('Portfolio Design'!$D$27,'Portfolio Design'!$E$27),0)))*('Portfolio Design'!$G$27/'Portfolio Design'!$G$28)</f>
        <v>0</v>
      </c>
      <c r="M34" s="2">
        <f>SUM(B34:K34)</f>
        <v>3.3067312605124986E-2</v>
      </c>
      <c r="N34" s="1"/>
      <c r="O34" s="1">
        <f>(1+O33)*(1+M34)-1</f>
        <v>-1.8350730014875194E-2</v>
      </c>
      <c r="P34" s="1"/>
      <c r="Q34" s="1">
        <f>POWER(1+O34,1/A34)-1</f>
        <v>-9.2178493810434192E-3</v>
      </c>
      <c r="S34" s="4">
        <f>_xll.SimulationMedian(O34)</f>
        <v>9.3180689555838914E-2</v>
      </c>
      <c r="T34" s="4">
        <f>_xll.SimulationPercentile(O34,10%)</f>
        <v>-5.0460984237780115E-3</v>
      </c>
      <c r="U34" s="4">
        <f>_xll.SimulationPercentile(O34,90%)</f>
        <v>0.20651208456124581</v>
      </c>
    </row>
    <row r="35" spans="1:21" x14ac:dyDescent="0.25">
      <c r="A35">
        <f>A34+1</f>
        <v>3</v>
      </c>
      <c r="B35" s="1">
        <f>IF('Portfolio Design'!$F$18="Fixed",'Portfolio Design'!$D$18,IF('Portfolio Design'!$F$18="Normal",_xll.NormalValue('Portfolio Design'!$D$18,'Portfolio Design'!$E$18),IF('Portfolio Design'!$F$18="Log-normal",_xll.LognormalGrossReturnValue('Portfolio Design'!$D$18,'Portfolio Design'!$E$18),0)))*('Portfolio Design'!$G$18/'Portfolio Design'!G$28)</f>
        <v>5.0000000000000001E-3</v>
      </c>
      <c r="C35" s="1">
        <f>IF('Portfolio Design'!$F$19="Fixed",'Portfolio Design'!$D$19,IF('Portfolio Design'!$F$19="Normal",_xll.NormalValue('Portfolio Design'!$D$19,'Portfolio Design'!$E$19),IF('Portfolio Design'!$F$19="Log-normal",_xll.LognormalGrossReturnValue('Portfolio Design'!$D$19,'Portfolio Design'!$E$19),0)))*('Portfolio Design'!$G$19/'Portfolio Design'!$G$28)</f>
        <v>1.112201629345988E-2</v>
      </c>
      <c r="D35" s="1">
        <f>IF('Portfolio Design'!$F$20="Fixed",'Portfolio Design'!$D$20,IF('Portfolio Design'!$F$20="Normal",_xll.NormalValue('Portfolio Design'!$D$20,'Portfolio Design'!$E$20),IF('Portfolio Design'!$F$20="Log-normal",_xll.LognormalGrossReturnValue('Portfolio Design'!$D$20,'Portfolio Design'!$E$20),0)))*('Portfolio Design'!$G$20/'Portfolio Design'!$G$28)</f>
        <v>9.7934676243394136E-4</v>
      </c>
      <c r="E35" s="1">
        <f>IF('Portfolio Design'!$F$21="Fixed",'Portfolio Design'!$D$21,IF('Portfolio Design'!$F$21="Normal",_xll.NormalValue('Portfolio Design'!$D$21,'Portfolio Design'!$E$21),IF('Portfolio Design'!$F$21="Log-normal",_xll.LognormalGrossReturnValue('Portfolio Design'!$D$21,'Portfolio Design'!$E$21),0)))*('Portfolio Design'!$G$21/'Portfolio Design'!$G$28)</f>
        <v>0</v>
      </c>
      <c r="F35" s="1">
        <f>IF('Portfolio Design'!$F$22="Fixed",'Portfolio Design'!$D$22,IF('Portfolio Design'!$F$22="Normal",_xll.NormalValue('Portfolio Design'!$D$22,'Portfolio Design'!$E$22),IF('Portfolio Design'!$F$22="Log-normal",_xll.LognormalGrossReturnValue('Portfolio Design'!$D$22,'Portfolio Design'!$E$22),0)))*('Portfolio Design'!$G$22/'Portfolio Design'!$G$28)</f>
        <v>0</v>
      </c>
      <c r="G35" s="1">
        <f>IF('Portfolio Design'!$F$23="Fixed",'Portfolio Design'!$D$23,IF('Portfolio Design'!$F$23="Normal",_xll.NormalValue('Portfolio Design'!$D$23,'Portfolio Design'!$E$23),IF('Portfolio Design'!$F$23="Log-normal",_xll.LognormalGrossReturnValue('Portfolio Design'!$D$23,'Portfolio Design'!$E$23),0)))*('Portfolio Design'!$G$23/'Portfolio Design'!$G$28)</f>
        <v>0</v>
      </c>
      <c r="H35" s="1">
        <f>IF('Portfolio Design'!$F$24="Fixed",'Portfolio Design'!$D$24,IF('Portfolio Design'!$F$24="Normal",_xll.NormalValue('Portfolio Design'!$D$24,'Portfolio Design'!$E$24),IF('Portfolio Design'!$F$24="Log-normal",_xll.LognormalGrossReturnValue('Portfolio Design'!$D$24,'Portfolio Design'!$E$24),0)))*('Portfolio Design'!$G$24/'Portfolio Design'!$G$28)</f>
        <v>0</v>
      </c>
      <c r="I35" s="1">
        <f>IF('Portfolio Design'!$F$25="Fixed",'Portfolio Design'!$D$25,IF('Portfolio Design'!$F$25="Normal",_xll.NormalValue('Portfolio Design'!$D$25,'Portfolio Design'!$E$25),IF('Portfolio Design'!$F$25="Log-normal",_xll.LognormalGrossReturnValue('Portfolio Design'!$D$25,'Portfolio Design'!$E$25),0)))*('Portfolio Design'!$G$25/'Portfolio Design'!$G$28)</f>
        <v>0</v>
      </c>
      <c r="J35" s="1">
        <f>IF('Portfolio Design'!$F$26="Fixed",'Portfolio Design'!$D$26,IF('Portfolio Design'!$F$26="Normal",_xll.NormalValue('Portfolio Design'!$D$26,'Portfolio Design'!$E$26),IF('Portfolio Design'!$F$26="Log-normal",_xll.LognormalGrossReturnValue('Portfolio Design'!$D$26,'Portfolio Design'!$E$26),0)))*('Portfolio Design'!$G$26/'Portfolio Design'!$G$28)</f>
        <v>0</v>
      </c>
      <c r="K35" s="1">
        <f>IF('Portfolio Design'!$F$27="Fixed",'Portfolio Design'!$D$27,IF('Portfolio Design'!$F$27="Normal",_xll.NormalValue('Portfolio Design'!$D$27,'Portfolio Design'!$E$27),IF('Portfolio Design'!$F$27="Log-normal",_xll.LognormalGrossReturnValue('Portfolio Design'!$D$27,'Portfolio Design'!$E$27),0)))*('Portfolio Design'!$G$27/'Portfolio Design'!$G$28)</f>
        <v>0</v>
      </c>
      <c r="M35" s="2">
        <f>SUM(B35:K35)</f>
        <v>1.7101363055893822E-2</v>
      </c>
      <c r="N35" s="1"/>
      <c r="O35" s="1">
        <f>(1+O34)*(1+M35)-1</f>
        <v>-1.5631894553064241E-3</v>
      </c>
      <c r="P35" s="1"/>
      <c r="Q35" s="1">
        <f>POWER(1+O35,1/A35)-1</f>
        <v>-5.213348946099261E-4</v>
      </c>
      <c r="S35" s="4">
        <f>_xll.SimulationMedian(O35)</f>
        <v>0.14373282319648761</v>
      </c>
      <c r="T35" s="4">
        <f>_xll.SimulationPercentile(O35,10%)</f>
        <v>1.8096349200096062E-2</v>
      </c>
      <c r="U35" s="4">
        <f>_xll.SimulationPercentile(O35,90%)</f>
        <v>0.29541384416317085</v>
      </c>
    </row>
    <row r="36" spans="1:21" x14ac:dyDescent="0.25">
      <c r="A36">
        <f>A35+1</f>
        <v>4</v>
      </c>
      <c r="B36" s="1">
        <f>IF('Portfolio Design'!$F$18="Fixed",'Portfolio Design'!$D$18,IF('Portfolio Design'!$F$18="Normal",_xll.NormalValue('Portfolio Design'!$D$18,'Portfolio Design'!$E$18),IF('Portfolio Design'!$F$18="Log-normal",_xll.LognormalGrossReturnValue('Portfolio Design'!$D$18,'Portfolio Design'!$E$18),0)))*('Portfolio Design'!$G$18/'Portfolio Design'!G$28)</f>
        <v>5.0000000000000001E-3</v>
      </c>
      <c r="C36" s="1">
        <f>IF('Portfolio Design'!$F$19="Fixed",'Portfolio Design'!$D$19,IF('Portfolio Design'!$F$19="Normal",_xll.NormalValue('Portfolio Design'!$D$19,'Portfolio Design'!$E$19),IF('Portfolio Design'!$F$19="Log-normal",_xll.LognormalGrossReturnValue('Portfolio Design'!$D$19,'Portfolio Design'!$E$19),0)))*('Portfolio Design'!$G$19/'Portfolio Design'!$G$28)</f>
        <v>2.3168071359206732E-2</v>
      </c>
      <c r="D36" s="1">
        <f>IF('Portfolio Design'!$F$20="Fixed",'Portfolio Design'!$D$20,IF('Portfolio Design'!$F$20="Normal",_xll.NormalValue('Portfolio Design'!$D$20,'Portfolio Design'!$E$20),IF('Portfolio Design'!$F$20="Log-normal",_xll.LognormalGrossReturnValue('Portfolio Design'!$D$20,'Portfolio Design'!$E$20),0)))*('Portfolio Design'!$G$20/'Portfolio Design'!$G$28)</f>
        <v>5.5046893640669059E-2</v>
      </c>
      <c r="E36" s="1">
        <f>IF('Portfolio Design'!$F$21="Fixed",'Portfolio Design'!$D$21,IF('Portfolio Design'!$F$21="Normal",_xll.NormalValue('Portfolio Design'!$D$21,'Portfolio Design'!$E$21),IF('Portfolio Design'!$F$21="Log-normal",_xll.LognormalGrossReturnValue('Portfolio Design'!$D$21,'Portfolio Design'!$E$21),0)))*('Portfolio Design'!$G$21/'Portfolio Design'!$G$28)</f>
        <v>0</v>
      </c>
      <c r="F36" s="1">
        <f>IF('Portfolio Design'!$F$22="Fixed",'Portfolio Design'!$D$22,IF('Portfolio Design'!$F$22="Normal",_xll.NormalValue('Portfolio Design'!$D$22,'Portfolio Design'!$E$22),IF('Portfolio Design'!$F$22="Log-normal",_xll.LognormalGrossReturnValue('Portfolio Design'!$D$22,'Portfolio Design'!$E$22),0)))*('Portfolio Design'!$G$22/'Portfolio Design'!$G$28)</f>
        <v>0</v>
      </c>
      <c r="G36" s="1">
        <f>IF('Portfolio Design'!$F$23="Fixed",'Portfolio Design'!$D$23,IF('Portfolio Design'!$F$23="Normal",_xll.NormalValue('Portfolio Design'!$D$23,'Portfolio Design'!$E$23),IF('Portfolio Design'!$F$23="Log-normal",_xll.LognormalGrossReturnValue('Portfolio Design'!$D$23,'Portfolio Design'!$E$23),0)))*('Portfolio Design'!$G$23/'Portfolio Design'!$G$28)</f>
        <v>0</v>
      </c>
      <c r="H36" s="1">
        <f>IF('Portfolio Design'!$F$24="Fixed",'Portfolio Design'!$D$24,IF('Portfolio Design'!$F$24="Normal",_xll.NormalValue('Portfolio Design'!$D$24,'Portfolio Design'!$E$24),IF('Portfolio Design'!$F$24="Log-normal",_xll.LognormalGrossReturnValue('Portfolio Design'!$D$24,'Portfolio Design'!$E$24),0)))*('Portfolio Design'!$G$24/'Portfolio Design'!$G$28)</f>
        <v>0</v>
      </c>
      <c r="I36" s="1">
        <f>IF('Portfolio Design'!$F$25="Fixed",'Portfolio Design'!$D$25,IF('Portfolio Design'!$F$25="Normal",_xll.NormalValue('Portfolio Design'!$D$25,'Portfolio Design'!$E$25),IF('Portfolio Design'!$F$25="Log-normal",_xll.LognormalGrossReturnValue('Portfolio Design'!$D$25,'Portfolio Design'!$E$25),0)))*('Portfolio Design'!$G$25/'Portfolio Design'!$G$28)</f>
        <v>0</v>
      </c>
      <c r="J36" s="1">
        <f>IF('Portfolio Design'!$F$26="Fixed",'Portfolio Design'!$D$26,IF('Portfolio Design'!$F$26="Normal",_xll.NormalValue('Portfolio Design'!$D$26,'Portfolio Design'!$E$26),IF('Portfolio Design'!$F$26="Log-normal",_xll.LognormalGrossReturnValue('Portfolio Design'!$D$26,'Portfolio Design'!$E$26),0)))*('Portfolio Design'!$G$26/'Portfolio Design'!$G$28)</f>
        <v>0</v>
      </c>
      <c r="K36" s="1">
        <f>IF('Portfolio Design'!$F$27="Fixed",'Portfolio Design'!$D$27,IF('Portfolio Design'!$F$27="Normal",_xll.NormalValue('Portfolio Design'!$D$27,'Portfolio Design'!$E$27),IF('Portfolio Design'!$F$27="Log-normal",_xll.LognormalGrossReturnValue('Portfolio Design'!$D$27,'Portfolio Design'!$E$27),0)))*('Portfolio Design'!$G$27/'Portfolio Design'!$G$28)</f>
        <v>0</v>
      </c>
      <c r="M36" s="2">
        <f>SUM(B36:K36)</f>
        <v>8.3214964999875796E-2</v>
      </c>
      <c r="N36" s="1"/>
      <c r="O36" s="1">
        <f>(1+O35)*(1+M36)-1</f>
        <v>8.1521694788758037E-2</v>
      </c>
      <c r="P36" s="1"/>
      <c r="Q36" s="1">
        <f>POWER(1+O36,1/A36)-1</f>
        <v>1.9785444386424933E-2</v>
      </c>
      <c r="S36" s="4">
        <f>_xll.SimulationMedian(O36)</f>
        <v>0.19793404085872313</v>
      </c>
      <c r="T36" s="4">
        <f>_xll.SimulationPercentile(O36,10%)</f>
        <v>4.5003568857210352E-2</v>
      </c>
      <c r="U36" s="4">
        <f>_xll.SimulationPercentile(O36,90%)</f>
        <v>0.37741837358481245</v>
      </c>
    </row>
    <row r="37" spans="1:21" x14ac:dyDescent="0.25">
      <c r="A37">
        <f>A36+1</f>
        <v>5</v>
      </c>
      <c r="B37" s="1">
        <f>IF('Portfolio Design'!$F$18="Fixed",'Portfolio Design'!$D$18,IF('Portfolio Design'!$F$18="Normal",_xll.NormalValue('Portfolio Design'!$D$18,'Portfolio Design'!$E$18),IF('Portfolio Design'!$F$18="Log-normal",_xll.LognormalGrossReturnValue('Portfolio Design'!$D$18,'Portfolio Design'!$E$18),0)))*('Portfolio Design'!$G$18/'Portfolio Design'!G$28)</f>
        <v>5.0000000000000001E-3</v>
      </c>
      <c r="C37" s="1">
        <f>IF('Portfolio Design'!$F$19="Fixed",'Portfolio Design'!$D$19,IF('Portfolio Design'!$F$19="Normal",_xll.NormalValue('Portfolio Design'!$D$19,'Portfolio Design'!$E$19),IF('Portfolio Design'!$F$19="Log-normal",_xll.LognormalGrossReturnValue('Portfolio Design'!$D$19,'Portfolio Design'!$E$19),0)))*('Portfolio Design'!$G$19/'Portfolio Design'!$G$28)</f>
        <v>4.8690411361750119E-2</v>
      </c>
      <c r="D37" s="1">
        <f>IF('Portfolio Design'!$F$20="Fixed",'Portfolio Design'!$D$20,IF('Portfolio Design'!$F$20="Normal",_xll.NormalValue('Portfolio Design'!$D$20,'Portfolio Design'!$E$20),IF('Portfolio Design'!$F$20="Log-normal",_xll.LognormalGrossReturnValue('Portfolio Design'!$D$20,'Portfolio Design'!$E$20),0)))*('Portfolio Design'!$G$20/'Portfolio Design'!$G$28)</f>
        <v>3.7074076979512038E-2</v>
      </c>
      <c r="E37" s="1">
        <f>IF('Portfolio Design'!$F$21="Fixed",'Portfolio Design'!$D$21,IF('Portfolio Design'!$F$21="Normal",_xll.NormalValue('Portfolio Design'!$D$21,'Portfolio Design'!$E$21),IF('Portfolio Design'!$F$21="Log-normal",_xll.LognormalGrossReturnValue('Portfolio Design'!$D$21,'Portfolio Design'!$E$21),0)))*('Portfolio Design'!$G$21/'Portfolio Design'!$G$28)</f>
        <v>0</v>
      </c>
      <c r="F37" s="1">
        <f>IF('Portfolio Design'!$F$22="Fixed",'Portfolio Design'!$D$22,IF('Portfolio Design'!$F$22="Normal",_xll.NormalValue('Portfolio Design'!$D$22,'Portfolio Design'!$E$22),IF('Portfolio Design'!$F$22="Log-normal",_xll.LognormalGrossReturnValue('Portfolio Design'!$D$22,'Portfolio Design'!$E$22),0)))*('Portfolio Design'!$G$22/'Portfolio Design'!$G$28)</f>
        <v>0</v>
      </c>
      <c r="G37" s="1">
        <f>IF('Portfolio Design'!$F$23="Fixed",'Portfolio Design'!$D$23,IF('Portfolio Design'!$F$23="Normal",_xll.NormalValue('Portfolio Design'!$D$23,'Portfolio Design'!$E$23),IF('Portfolio Design'!$F$23="Log-normal",_xll.LognormalGrossReturnValue('Portfolio Design'!$D$23,'Portfolio Design'!$E$23),0)))*('Portfolio Design'!$G$23/'Portfolio Design'!$G$28)</f>
        <v>0</v>
      </c>
      <c r="H37" s="1">
        <f>IF('Portfolio Design'!$F$24="Fixed",'Portfolio Design'!$D$24,IF('Portfolio Design'!$F$24="Normal",_xll.NormalValue('Portfolio Design'!$D$24,'Portfolio Design'!$E$24),IF('Portfolio Design'!$F$24="Log-normal",_xll.LognormalGrossReturnValue('Portfolio Design'!$D$24,'Portfolio Design'!$E$24),0)))*('Portfolio Design'!$G$24/'Portfolio Design'!$G$28)</f>
        <v>0</v>
      </c>
      <c r="I37" s="1">
        <f>IF('Portfolio Design'!$F$25="Fixed",'Portfolio Design'!$D$25,IF('Portfolio Design'!$F$25="Normal",_xll.NormalValue('Portfolio Design'!$D$25,'Portfolio Design'!$E$25),IF('Portfolio Design'!$F$25="Log-normal",_xll.LognormalGrossReturnValue('Portfolio Design'!$D$25,'Portfolio Design'!$E$25),0)))*('Portfolio Design'!$G$25/'Portfolio Design'!$G$28)</f>
        <v>0</v>
      </c>
      <c r="J37" s="1">
        <f>IF('Portfolio Design'!$F$26="Fixed",'Portfolio Design'!$D$26,IF('Portfolio Design'!$F$26="Normal",_xll.NormalValue('Portfolio Design'!$D$26,'Portfolio Design'!$E$26),IF('Portfolio Design'!$F$26="Log-normal",_xll.LognormalGrossReturnValue('Portfolio Design'!$D$26,'Portfolio Design'!$E$26),0)))*('Portfolio Design'!$G$26/'Portfolio Design'!$G$28)</f>
        <v>0</v>
      </c>
      <c r="K37" s="1">
        <f>IF('Portfolio Design'!$F$27="Fixed",'Portfolio Design'!$D$27,IF('Portfolio Design'!$F$27="Normal",_xll.NormalValue('Portfolio Design'!$D$27,'Portfolio Design'!$E$27),IF('Portfolio Design'!$F$27="Log-normal",_xll.LognormalGrossReturnValue('Portfolio Design'!$D$27,'Portfolio Design'!$E$27),0)))*('Portfolio Design'!$G$27/'Portfolio Design'!$G$28)</f>
        <v>0</v>
      </c>
      <c r="M37" s="2">
        <f>SUM(B37:K37)</f>
        <v>9.0764488341262162E-2</v>
      </c>
      <c r="N37" s="1"/>
      <c r="O37" s="1">
        <f>(1+O36)*(1+M37)-1</f>
        <v>0.17968545804623437</v>
      </c>
      <c r="P37" s="1"/>
      <c r="Q37" s="1">
        <f>POWER(1+O37,1/A37)-1</f>
        <v>3.3601771950601211E-2</v>
      </c>
      <c r="S37" s="4">
        <f>_xll.SimulationMedian(O37)</f>
        <v>0.25639241635618726</v>
      </c>
      <c r="T37" s="4">
        <f>_xll.SimulationPercentile(O37,10%)</f>
        <v>6.9002949249663992E-2</v>
      </c>
      <c r="U37" s="4">
        <f>_xll.SimulationPercentile(O37,90%)</f>
        <v>0.46589405519406446</v>
      </c>
    </row>
    <row r="38" spans="1:21" x14ac:dyDescent="0.25">
      <c r="A38">
        <f>A37+1</f>
        <v>6</v>
      </c>
      <c r="B38" s="1">
        <f>IF('Portfolio Design'!$F$18="Fixed",'Portfolio Design'!$D$18,IF('Portfolio Design'!$F$18="Normal",_xll.NormalValue('Portfolio Design'!$D$18,'Portfolio Design'!$E$18),IF('Portfolio Design'!$F$18="Log-normal",_xll.LognormalGrossReturnValue('Portfolio Design'!$D$18,'Portfolio Design'!$E$18),0)))*('Portfolio Design'!$G$18/'Portfolio Design'!G$28)</f>
        <v>5.0000000000000001E-3</v>
      </c>
      <c r="C38" s="1">
        <f>IF('Portfolio Design'!$F$19="Fixed",'Portfolio Design'!$D$19,IF('Portfolio Design'!$F$19="Normal",_xll.NormalValue('Portfolio Design'!$D$19,'Portfolio Design'!$E$19),IF('Portfolio Design'!$F$19="Log-normal",_xll.LognormalGrossReturnValue('Portfolio Design'!$D$19,'Portfolio Design'!$E$19),0)))*('Portfolio Design'!$G$19/'Portfolio Design'!$G$28)</f>
        <v>0.11448303378979596</v>
      </c>
      <c r="D38" s="1">
        <f>IF('Portfolio Design'!$F$20="Fixed",'Portfolio Design'!$D$20,IF('Portfolio Design'!$F$20="Normal",_xll.NormalValue('Portfolio Design'!$D$20,'Portfolio Design'!$E$20),IF('Portfolio Design'!$F$20="Log-normal",_xll.LognormalGrossReturnValue('Portfolio Design'!$D$20,'Portfolio Design'!$E$20),0)))*('Portfolio Design'!$G$20/'Portfolio Design'!$G$28)</f>
        <v>4.2332296368471356E-3</v>
      </c>
      <c r="E38" s="1">
        <f>IF('Portfolio Design'!$F$21="Fixed",'Portfolio Design'!$D$21,IF('Portfolio Design'!$F$21="Normal",_xll.NormalValue('Portfolio Design'!$D$21,'Portfolio Design'!$E$21),IF('Portfolio Design'!$F$21="Log-normal",_xll.LognormalGrossReturnValue('Portfolio Design'!$D$21,'Portfolio Design'!$E$21),0)))*('Portfolio Design'!$G$21/'Portfolio Design'!$G$28)</f>
        <v>0</v>
      </c>
      <c r="F38" s="1">
        <f>IF('Portfolio Design'!$F$22="Fixed",'Portfolio Design'!$D$22,IF('Portfolio Design'!$F$22="Normal",_xll.NormalValue('Portfolio Design'!$D$22,'Portfolio Design'!$E$22),IF('Portfolio Design'!$F$22="Log-normal",_xll.LognormalGrossReturnValue('Portfolio Design'!$D$22,'Portfolio Design'!$E$22),0)))*('Portfolio Design'!$G$22/'Portfolio Design'!$G$28)</f>
        <v>0</v>
      </c>
      <c r="G38" s="1">
        <f>IF('Portfolio Design'!$F$23="Fixed",'Portfolio Design'!$D$23,IF('Portfolio Design'!$F$23="Normal",_xll.NormalValue('Portfolio Design'!$D$23,'Portfolio Design'!$E$23),IF('Portfolio Design'!$F$23="Log-normal",_xll.LognormalGrossReturnValue('Portfolio Design'!$D$23,'Portfolio Design'!$E$23),0)))*('Portfolio Design'!$G$23/'Portfolio Design'!$G$28)</f>
        <v>0</v>
      </c>
      <c r="H38" s="1">
        <f>IF('Portfolio Design'!$F$24="Fixed",'Portfolio Design'!$D$24,IF('Portfolio Design'!$F$24="Normal",_xll.NormalValue('Portfolio Design'!$D$24,'Portfolio Design'!$E$24),IF('Portfolio Design'!$F$24="Log-normal",_xll.LognormalGrossReturnValue('Portfolio Design'!$D$24,'Portfolio Design'!$E$24),0)))*('Portfolio Design'!$G$24/'Portfolio Design'!$G$28)</f>
        <v>0</v>
      </c>
      <c r="I38" s="1">
        <f>IF('Portfolio Design'!$F$25="Fixed",'Portfolio Design'!$D$25,IF('Portfolio Design'!$F$25="Normal",_xll.NormalValue('Portfolio Design'!$D$25,'Portfolio Design'!$E$25),IF('Portfolio Design'!$F$25="Log-normal",_xll.LognormalGrossReturnValue('Portfolio Design'!$D$25,'Portfolio Design'!$E$25),0)))*('Portfolio Design'!$G$25/'Portfolio Design'!$G$28)</f>
        <v>0</v>
      </c>
      <c r="J38" s="1">
        <f>IF('Portfolio Design'!$F$26="Fixed",'Portfolio Design'!$D$26,IF('Portfolio Design'!$F$26="Normal",_xll.NormalValue('Portfolio Design'!$D$26,'Portfolio Design'!$E$26),IF('Portfolio Design'!$F$26="Log-normal",_xll.LognormalGrossReturnValue('Portfolio Design'!$D$26,'Portfolio Design'!$E$26),0)))*('Portfolio Design'!$G$26/'Portfolio Design'!$G$28)</f>
        <v>0</v>
      </c>
      <c r="K38" s="1">
        <f>IF('Portfolio Design'!$F$27="Fixed",'Portfolio Design'!$D$27,IF('Portfolio Design'!$F$27="Normal",_xll.NormalValue('Portfolio Design'!$D$27,'Portfolio Design'!$E$27),IF('Portfolio Design'!$F$27="Log-normal",_xll.LognormalGrossReturnValue('Portfolio Design'!$D$27,'Portfolio Design'!$E$27),0)))*('Portfolio Design'!$G$27/'Portfolio Design'!$G$28)</f>
        <v>0</v>
      </c>
      <c r="M38" s="2">
        <f>SUM(B38:K38)</f>
        <v>0.1237162634266431</v>
      </c>
      <c r="N38" s="1"/>
      <c r="O38" s="1">
        <f>(1+O37)*(1+M38)-1</f>
        <v>0.3256317349344624</v>
      </c>
      <c r="P38" s="1"/>
      <c r="Q38" s="1">
        <f>POWER(1+O38,1/A38)-1</f>
        <v>4.8102641168660254E-2</v>
      </c>
      <c r="S38" s="4">
        <f>_xll.SimulationMedian(O38)</f>
        <v>0.3130182805660402</v>
      </c>
      <c r="T38" s="4">
        <f>_xll.SimulationPercentile(O38,10%)</f>
        <v>0.10617220986852982</v>
      </c>
      <c r="U38" s="4">
        <f>_xll.SimulationPercentile(O38,90%)</f>
        <v>0.55574098392276738</v>
      </c>
    </row>
    <row r="39" spans="1:21" x14ac:dyDescent="0.25">
      <c r="A39">
        <f>A38+1</f>
        <v>7</v>
      </c>
      <c r="B39" s="1">
        <f>IF('Portfolio Design'!$F$18="Fixed",'Portfolio Design'!$D$18,IF('Portfolio Design'!$F$18="Normal",_xll.NormalValue('Portfolio Design'!$D$18,'Portfolio Design'!$E$18),IF('Portfolio Design'!$F$18="Log-normal",_xll.LognormalGrossReturnValue('Portfolio Design'!$D$18,'Portfolio Design'!$E$18),0)))*('Portfolio Design'!$G$18/'Portfolio Design'!G$28)</f>
        <v>5.0000000000000001E-3</v>
      </c>
      <c r="C39" s="1">
        <f>IF('Portfolio Design'!$F$19="Fixed",'Portfolio Design'!$D$19,IF('Portfolio Design'!$F$19="Normal",_xll.NormalValue('Portfolio Design'!$D$19,'Portfolio Design'!$E$19),IF('Portfolio Design'!$F$19="Log-normal",_xll.LognormalGrossReturnValue('Portfolio Design'!$D$19,'Portfolio Design'!$E$19),0)))*('Portfolio Design'!$G$19/'Portfolio Design'!$G$28)</f>
        <v>0.12833099265214609</v>
      </c>
      <c r="D39" s="1">
        <f>IF('Portfolio Design'!$F$20="Fixed",'Portfolio Design'!$D$20,IF('Portfolio Design'!$F$20="Normal",_xll.NormalValue('Portfolio Design'!$D$20,'Portfolio Design'!$E$20),IF('Portfolio Design'!$F$20="Log-normal",_xll.LognormalGrossReturnValue('Portfolio Design'!$D$20,'Portfolio Design'!$E$20),0)))*('Portfolio Design'!$G$20/'Portfolio Design'!$G$28)</f>
        <v>2.9801822901279917E-2</v>
      </c>
      <c r="E39" s="1">
        <f>IF('Portfolio Design'!$F$21="Fixed",'Portfolio Design'!$D$21,IF('Portfolio Design'!$F$21="Normal",_xll.NormalValue('Portfolio Design'!$D$21,'Portfolio Design'!$E$21),IF('Portfolio Design'!$F$21="Log-normal",_xll.LognormalGrossReturnValue('Portfolio Design'!$D$21,'Portfolio Design'!$E$21),0)))*('Portfolio Design'!$G$21/'Portfolio Design'!$G$28)</f>
        <v>0</v>
      </c>
      <c r="F39" s="1">
        <f>IF('Portfolio Design'!$F$22="Fixed",'Portfolio Design'!$D$22,IF('Portfolio Design'!$F$22="Normal",_xll.NormalValue('Portfolio Design'!$D$22,'Portfolio Design'!$E$22),IF('Portfolio Design'!$F$22="Log-normal",_xll.LognormalGrossReturnValue('Portfolio Design'!$D$22,'Portfolio Design'!$E$22),0)))*('Portfolio Design'!$G$22/'Portfolio Design'!$G$28)</f>
        <v>0</v>
      </c>
      <c r="G39" s="1">
        <f>IF('Portfolio Design'!$F$23="Fixed",'Portfolio Design'!$D$23,IF('Portfolio Design'!$F$23="Normal",_xll.NormalValue('Portfolio Design'!$D$23,'Portfolio Design'!$E$23),IF('Portfolio Design'!$F$23="Log-normal",_xll.LognormalGrossReturnValue('Portfolio Design'!$D$23,'Portfolio Design'!$E$23),0)))*('Portfolio Design'!$G$23/'Portfolio Design'!$G$28)</f>
        <v>0</v>
      </c>
      <c r="H39" s="1">
        <f>IF('Portfolio Design'!$F$24="Fixed",'Portfolio Design'!$D$24,IF('Portfolio Design'!$F$24="Normal",_xll.NormalValue('Portfolio Design'!$D$24,'Portfolio Design'!$E$24),IF('Portfolio Design'!$F$24="Log-normal",_xll.LognormalGrossReturnValue('Portfolio Design'!$D$24,'Portfolio Design'!$E$24),0)))*('Portfolio Design'!$G$24/'Portfolio Design'!$G$28)</f>
        <v>0</v>
      </c>
      <c r="I39" s="1">
        <f>IF('Portfolio Design'!$F$25="Fixed",'Portfolio Design'!$D$25,IF('Portfolio Design'!$F$25="Normal",_xll.NormalValue('Portfolio Design'!$D$25,'Portfolio Design'!$E$25),IF('Portfolio Design'!$F$25="Log-normal",_xll.LognormalGrossReturnValue('Portfolio Design'!$D$25,'Portfolio Design'!$E$25),0)))*('Portfolio Design'!$G$25/'Portfolio Design'!$G$28)</f>
        <v>0</v>
      </c>
      <c r="J39" s="1">
        <f>IF('Portfolio Design'!$F$26="Fixed",'Portfolio Design'!$D$26,IF('Portfolio Design'!$F$26="Normal",_xll.NormalValue('Portfolio Design'!$D$26,'Portfolio Design'!$E$26),IF('Portfolio Design'!$F$26="Log-normal",_xll.LognormalGrossReturnValue('Portfolio Design'!$D$26,'Portfolio Design'!$E$26),0)))*('Portfolio Design'!$G$26/'Portfolio Design'!$G$28)</f>
        <v>0</v>
      </c>
      <c r="K39" s="1">
        <f>IF('Portfolio Design'!$F$27="Fixed",'Portfolio Design'!$D$27,IF('Portfolio Design'!$F$27="Normal",_xll.NormalValue('Portfolio Design'!$D$27,'Portfolio Design'!$E$27),IF('Portfolio Design'!$F$27="Log-normal",_xll.LognormalGrossReturnValue('Portfolio Design'!$D$27,'Portfolio Design'!$E$27),0)))*('Portfolio Design'!$G$27/'Portfolio Design'!$G$28)</f>
        <v>0</v>
      </c>
      <c r="M39" s="2">
        <f>SUM(B39:K39)</f>
        <v>0.16313281555342601</v>
      </c>
      <c r="N39" s="1"/>
      <c r="O39" s="1">
        <f>(1+O38)*(1+M39)-1</f>
        <v>0.54188577224129419</v>
      </c>
      <c r="P39" s="1"/>
      <c r="Q39" s="1">
        <f>POWER(1+O39,1/A39)-1</f>
        <v>6.3811302395566871E-2</v>
      </c>
      <c r="S39" s="4">
        <f>_xll.SimulationMedian(O39)</f>
        <v>0.37242005325955496</v>
      </c>
      <c r="T39" s="4">
        <f>_xll.SimulationPercentile(O39,10%)</f>
        <v>0.13804277705509449</v>
      </c>
      <c r="U39" s="4">
        <f>_xll.SimulationPercentile(O39,90%)</f>
        <v>0.64904304853798478</v>
      </c>
    </row>
    <row r="40" spans="1:21" x14ac:dyDescent="0.25">
      <c r="A40">
        <f>A39+1</f>
        <v>8</v>
      </c>
      <c r="B40" s="1">
        <f>IF('Portfolio Design'!$F$18="Fixed",'Portfolio Design'!$D$18,IF('Portfolio Design'!$F$18="Normal",_xll.NormalValue('Portfolio Design'!$D$18,'Portfolio Design'!$E$18),IF('Portfolio Design'!$F$18="Log-normal",_xll.LognormalGrossReturnValue('Portfolio Design'!$D$18,'Portfolio Design'!$E$18),0)))*('Portfolio Design'!$G$18/'Portfolio Design'!G$28)</f>
        <v>5.0000000000000001E-3</v>
      </c>
      <c r="C40" s="1">
        <f>IF('Portfolio Design'!$F$19="Fixed",'Portfolio Design'!$D$19,IF('Portfolio Design'!$F$19="Normal",_xll.NormalValue('Portfolio Design'!$D$19,'Portfolio Design'!$E$19),IF('Portfolio Design'!$F$19="Log-normal",_xll.LognormalGrossReturnValue('Portfolio Design'!$D$19,'Portfolio Design'!$E$19),0)))*('Portfolio Design'!$G$19/'Portfolio Design'!$G$28)</f>
        <v>4.9936388319844816E-2</v>
      </c>
      <c r="D40" s="1">
        <f>IF('Portfolio Design'!$F$20="Fixed",'Portfolio Design'!$D$20,IF('Portfolio Design'!$F$20="Normal",_xll.NormalValue('Portfolio Design'!$D$20,'Portfolio Design'!$E$20),IF('Portfolio Design'!$F$20="Log-normal",_xll.LognormalGrossReturnValue('Portfolio Design'!$D$20,'Portfolio Design'!$E$20),0)))*('Portfolio Design'!$G$20/'Portfolio Design'!$G$28)</f>
        <v>-4.7509733183812158E-2</v>
      </c>
      <c r="E40" s="1">
        <f>IF('Portfolio Design'!$F$21="Fixed",'Portfolio Design'!$D$21,IF('Portfolio Design'!$F$21="Normal",_xll.NormalValue('Portfolio Design'!$D$21,'Portfolio Design'!$E$21),IF('Portfolio Design'!$F$21="Log-normal",_xll.LognormalGrossReturnValue('Portfolio Design'!$D$21,'Portfolio Design'!$E$21),0)))*('Portfolio Design'!$G$21/'Portfolio Design'!$G$28)</f>
        <v>0</v>
      </c>
      <c r="F40" s="1">
        <f>IF('Portfolio Design'!$F$22="Fixed",'Portfolio Design'!$D$22,IF('Portfolio Design'!$F$22="Normal",_xll.NormalValue('Portfolio Design'!$D$22,'Portfolio Design'!$E$22),IF('Portfolio Design'!$F$22="Log-normal",_xll.LognormalGrossReturnValue('Portfolio Design'!$D$22,'Portfolio Design'!$E$22),0)))*('Portfolio Design'!$G$22/'Portfolio Design'!$G$28)</f>
        <v>0</v>
      </c>
      <c r="G40" s="1">
        <f>IF('Portfolio Design'!$F$23="Fixed",'Portfolio Design'!$D$23,IF('Portfolio Design'!$F$23="Normal",_xll.NormalValue('Portfolio Design'!$D$23,'Portfolio Design'!$E$23),IF('Portfolio Design'!$F$23="Log-normal",_xll.LognormalGrossReturnValue('Portfolio Design'!$D$23,'Portfolio Design'!$E$23),0)))*('Portfolio Design'!$G$23/'Portfolio Design'!$G$28)</f>
        <v>0</v>
      </c>
      <c r="H40" s="1">
        <f>IF('Portfolio Design'!$F$24="Fixed",'Portfolio Design'!$D$24,IF('Portfolio Design'!$F$24="Normal",_xll.NormalValue('Portfolio Design'!$D$24,'Portfolio Design'!$E$24),IF('Portfolio Design'!$F$24="Log-normal",_xll.LognormalGrossReturnValue('Portfolio Design'!$D$24,'Portfolio Design'!$E$24),0)))*('Portfolio Design'!$G$24/'Portfolio Design'!$G$28)</f>
        <v>0</v>
      </c>
      <c r="I40" s="1">
        <f>IF('Portfolio Design'!$F$25="Fixed",'Portfolio Design'!$D$25,IF('Portfolio Design'!$F$25="Normal",_xll.NormalValue('Portfolio Design'!$D$25,'Portfolio Design'!$E$25),IF('Portfolio Design'!$F$25="Log-normal",_xll.LognormalGrossReturnValue('Portfolio Design'!$D$25,'Portfolio Design'!$E$25),0)))*('Portfolio Design'!$G$25/'Portfolio Design'!$G$28)</f>
        <v>0</v>
      </c>
      <c r="J40" s="1">
        <f>IF('Portfolio Design'!$F$26="Fixed",'Portfolio Design'!$D$26,IF('Portfolio Design'!$F$26="Normal",_xll.NormalValue('Portfolio Design'!$D$26,'Portfolio Design'!$E$26),IF('Portfolio Design'!$F$26="Log-normal",_xll.LognormalGrossReturnValue('Portfolio Design'!$D$26,'Portfolio Design'!$E$26),0)))*('Portfolio Design'!$G$26/'Portfolio Design'!$G$28)</f>
        <v>0</v>
      </c>
      <c r="K40" s="1">
        <f>IF('Portfolio Design'!$F$27="Fixed",'Portfolio Design'!$D$27,IF('Portfolio Design'!$F$27="Normal",_xll.NormalValue('Portfolio Design'!$D$27,'Portfolio Design'!$E$27),IF('Portfolio Design'!$F$27="Log-normal",_xll.LognormalGrossReturnValue('Portfolio Design'!$D$27,'Portfolio Design'!$E$27),0)))*('Portfolio Design'!$G$27/'Portfolio Design'!$G$28)</f>
        <v>0</v>
      </c>
      <c r="M40" s="2">
        <f>SUM(B40:K40)</f>
        <v>7.4266551360326546E-3</v>
      </c>
      <c r="N40" s="1"/>
      <c r="O40" s="1">
        <f>(1+O39)*(1+M40)-1</f>
        <v>0.55333682613088575</v>
      </c>
      <c r="P40" s="1"/>
      <c r="Q40" s="1">
        <f>POWER(1+O40,1/A40)-1</f>
        <v>5.6594157290810632E-2</v>
      </c>
      <c r="S40" s="4">
        <f>_xll.SimulationMedian(O40)</f>
        <v>0.43974924002217941</v>
      </c>
      <c r="T40" s="4">
        <f>_xll.SimulationPercentile(O40,10%)</f>
        <v>0.1798700847182535</v>
      </c>
      <c r="U40" s="4">
        <f>_xll.SimulationPercentile(O40,90%)</f>
        <v>0.7499533965489793</v>
      </c>
    </row>
    <row r="41" spans="1:21" x14ac:dyDescent="0.25">
      <c r="A41">
        <f>A40+1</f>
        <v>9</v>
      </c>
      <c r="B41" s="1">
        <f>IF('Portfolio Design'!$F$18="Fixed",'Portfolio Design'!$D$18,IF('Portfolio Design'!$F$18="Normal",_xll.NormalValue('Portfolio Design'!$D$18,'Portfolio Design'!$E$18),IF('Portfolio Design'!$F$18="Log-normal",_xll.LognormalGrossReturnValue('Portfolio Design'!$D$18,'Portfolio Design'!$E$18),0)))*('Portfolio Design'!$G$18/'Portfolio Design'!G$28)</f>
        <v>5.0000000000000001E-3</v>
      </c>
      <c r="C41" s="1">
        <f>IF('Portfolio Design'!$F$19="Fixed",'Portfolio Design'!$D$19,IF('Portfolio Design'!$F$19="Normal",_xll.NormalValue('Portfolio Design'!$D$19,'Portfolio Design'!$E$19),IF('Portfolio Design'!$F$19="Log-normal",_xll.LognormalGrossReturnValue('Portfolio Design'!$D$19,'Portfolio Design'!$E$19),0)))*('Portfolio Design'!$G$19/'Portfolio Design'!$G$28)</f>
        <v>1.2401593203758776E-2</v>
      </c>
      <c r="D41" s="1">
        <f>IF('Portfolio Design'!$F$20="Fixed",'Portfolio Design'!$D$20,IF('Portfolio Design'!$F$20="Normal",_xll.NormalValue('Portfolio Design'!$D$20,'Portfolio Design'!$E$20),IF('Portfolio Design'!$F$20="Log-normal",_xll.LognormalGrossReturnValue('Portfolio Design'!$D$20,'Portfolio Design'!$E$20),0)))*('Portfolio Design'!$G$20/'Portfolio Design'!$G$28)</f>
        <v>-3.7524985529345134E-2</v>
      </c>
      <c r="E41" s="1">
        <f>IF('Portfolio Design'!$F$21="Fixed",'Portfolio Design'!$D$21,IF('Portfolio Design'!$F$21="Normal",_xll.NormalValue('Portfolio Design'!$D$21,'Portfolio Design'!$E$21),IF('Portfolio Design'!$F$21="Log-normal",_xll.LognormalGrossReturnValue('Portfolio Design'!$D$21,'Portfolio Design'!$E$21),0)))*('Portfolio Design'!$G$21/'Portfolio Design'!$G$28)</f>
        <v>0</v>
      </c>
      <c r="F41" s="1">
        <f>IF('Portfolio Design'!$F$22="Fixed",'Portfolio Design'!$D$22,IF('Portfolio Design'!$F$22="Normal",_xll.NormalValue('Portfolio Design'!$D$22,'Portfolio Design'!$E$22),IF('Portfolio Design'!$F$22="Log-normal",_xll.LognormalGrossReturnValue('Portfolio Design'!$D$22,'Portfolio Design'!$E$22),0)))*('Portfolio Design'!$G$22/'Portfolio Design'!$G$28)</f>
        <v>0</v>
      </c>
      <c r="G41" s="1">
        <f>IF('Portfolio Design'!$F$23="Fixed",'Portfolio Design'!$D$23,IF('Portfolio Design'!$F$23="Normal",_xll.NormalValue('Portfolio Design'!$D$23,'Portfolio Design'!$E$23),IF('Portfolio Design'!$F$23="Log-normal",_xll.LognormalGrossReturnValue('Portfolio Design'!$D$23,'Portfolio Design'!$E$23),0)))*('Portfolio Design'!$G$23/'Portfolio Design'!$G$28)</f>
        <v>0</v>
      </c>
      <c r="H41" s="1">
        <f>IF('Portfolio Design'!$F$24="Fixed",'Portfolio Design'!$D$24,IF('Portfolio Design'!$F$24="Normal",_xll.NormalValue('Portfolio Design'!$D$24,'Portfolio Design'!$E$24),IF('Portfolio Design'!$F$24="Log-normal",_xll.LognormalGrossReturnValue('Portfolio Design'!$D$24,'Portfolio Design'!$E$24),0)))*('Portfolio Design'!$G$24/'Portfolio Design'!$G$28)</f>
        <v>0</v>
      </c>
      <c r="I41" s="1">
        <f>IF('Portfolio Design'!$F$25="Fixed",'Portfolio Design'!$D$25,IF('Portfolio Design'!$F$25="Normal",_xll.NormalValue('Portfolio Design'!$D$25,'Portfolio Design'!$E$25),IF('Portfolio Design'!$F$25="Log-normal",_xll.LognormalGrossReturnValue('Portfolio Design'!$D$25,'Portfolio Design'!$E$25),0)))*('Portfolio Design'!$G$25/'Portfolio Design'!$G$28)</f>
        <v>0</v>
      </c>
      <c r="J41" s="1">
        <f>IF('Portfolio Design'!$F$26="Fixed",'Portfolio Design'!$D$26,IF('Portfolio Design'!$F$26="Normal",_xll.NormalValue('Portfolio Design'!$D$26,'Portfolio Design'!$E$26),IF('Portfolio Design'!$F$26="Log-normal",_xll.LognormalGrossReturnValue('Portfolio Design'!$D$26,'Portfolio Design'!$E$26),0)))*('Portfolio Design'!$G$26/'Portfolio Design'!$G$28)</f>
        <v>0</v>
      </c>
      <c r="K41" s="1">
        <f>IF('Portfolio Design'!$F$27="Fixed",'Portfolio Design'!$D$27,IF('Portfolio Design'!$F$27="Normal",_xll.NormalValue('Portfolio Design'!$D$27,'Portfolio Design'!$E$27),IF('Portfolio Design'!$F$27="Log-normal",_xll.LognormalGrossReturnValue('Portfolio Design'!$D$27,'Portfolio Design'!$E$27),0)))*('Portfolio Design'!$G$27/'Portfolio Design'!$G$28)</f>
        <v>0</v>
      </c>
      <c r="M41" s="2">
        <f>SUM(B41:K41)</f>
        <v>-2.0123392325586357E-2</v>
      </c>
      <c r="N41" s="1"/>
      <c r="O41" s="1">
        <f>(1+O40)*(1+M41)-1</f>
        <v>0.5220784197648729</v>
      </c>
      <c r="P41" s="1"/>
      <c r="Q41" s="1">
        <f>POWER(1+O41,1/A41)-1</f>
        <v>4.7781632266572505E-2</v>
      </c>
      <c r="S41" s="4">
        <f>_xll.SimulationMedian(O41)</f>
        <v>0.50295603108917497</v>
      </c>
      <c r="T41" s="4">
        <f>_xll.SimulationPercentile(O41,10%)</f>
        <v>0.22175796143667648</v>
      </c>
      <c r="U41" s="4">
        <f>_xll.SimulationPercentile(O41,90%)</f>
        <v>0.85263922900435474</v>
      </c>
    </row>
    <row r="42" spans="1:21" x14ac:dyDescent="0.25">
      <c r="A42">
        <f>A41+1</f>
        <v>10</v>
      </c>
      <c r="B42" s="1">
        <f>IF('Portfolio Design'!$F$18="Fixed",'Portfolio Design'!$D$18,IF('Portfolio Design'!$F$18="Normal",_xll.NormalValue('Portfolio Design'!$D$18,'Portfolio Design'!$E$18),IF('Portfolio Design'!$F$18="Log-normal",_xll.LognormalGrossReturnValue('Portfolio Design'!$D$18,'Portfolio Design'!$E$18),0)))*('Portfolio Design'!$G$18/'Portfolio Design'!G$28)</f>
        <v>5.0000000000000001E-3</v>
      </c>
      <c r="C42" s="1">
        <f>IF('Portfolio Design'!$F$19="Fixed",'Portfolio Design'!$D$19,IF('Portfolio Design'!$F$19="Normal",_xll.NormalValue('Portfolio Design'!$D$19,'Portfolio Design'!$E$19),IF('Portfolio Design'!$F$19="Log-normal",_xll.LognormalGrossReturnValue('Portfolio Design'!$D$19,'Portfolio Design'!$E$19),0)))*('Portfolio Design'!$G$19/'Portfolio Design'!$G$28)</f>
        <v>0.11017002720375058</v>
      </c>
      <c r="D42" s="1">
        <f>IF('Portfolio Design'!$F$20="Fixed",'Portfolio Design'!$D$20,IF('Portfolio Design'!$F$20="Normal",_xll.NormalValue('Portfolio Design'!$D$20,'Portfolio Design'!$E$20),IF('Portfolio Design'!$F$20="Log-normal",_xll.LognormalGrossReturnValue('Portfolio Design'!$D$20,'Portfolio Design'!$E$20),0)))*('Portfolio Design'!$G$20/'Portfolio Design'!$G$28)</f>
        <v>3.6781337032624761E-3</v>
      </c>
      <c r="E42" s="1">
        <f>IF('Portfolio Design'!$F$21="Fixed",'Portfolio Design'!$D$21,IF('Portfolio Design'!$F$21="Normal",_xll.NormalValue('Portfolio Design'!$D$21,'Portfolio Design'!$E$21),IF('Portfolio Design'!$F$21="Log-normal",_xll.LognormalGrossReturnValue('Portfolio Design'!$D$21,'Portfolio Design'!$E$21),0)))*('Portfolio Design'!$G$21/'Portfolio Design'!$G$28)</f>
        <v>0</v>
      </c>
      <c r="F42" s="1">
        <f>IF('Portfolio Design'!$F$22="Fixed",'Portfolio Design'!$D$22,IF('Portfolio Design'!$F$22="Normal",_xll.NormalValue('Portfolio Design'!$D$22,'Portfolio Design'!$E$22),IF('Portfolio Design'!$F$22="Log-normal",_xll.LognormalGrossReturnValue('Portfolio Design'!$D$22,'Portfolio Design'!$E$22),0)))*('Portfolio Design'!$G$22/'Portfolio Design'!$G$28)</f>
        <v>0</v>
      </c>
      <c r="G42" s="1">
        <f>IF('Portfolio Design'!$F$23="Fixed",'Portfolio Design'!$D$23,IF('Portfolio Design'!$F$23="Normal",_xll.NormalValue('Portfolio Design'!$D$23,'Portfolio Design'!$E$23),IF('Portfolio Design'!$F$23="Log-normal",_xll.LognormalGrossReturnValue('Portfolio Design'!$D$23,'Portfolio Design'!$E$23),0)))*('Portfolio Design'!$G$23/'Portfolio Design'!$G$28)</f>
        <v>0</v>
      </c>
      <c r="H42" s="1">
        <f>IF('Portfolio Design'!$F$24="Fixed",'Portfolio Design'!$D$24,IF('Portfolio Design'!$F$24="Normal",_xll.NormalValue('Portfolio Design'!$D$24,'Portfolio Design'!$E$24),IF('Portfolio Design'!$F$24="Log-normal",_xll.LognormalGrossReturnValue('Portfolio Design'!$D$24,'Portfolio Design'!$E$24),0)))*('Portfolio Design'!$G$24/'Portfolio Design'!$G$28)</f>
        <v>0</v>
      </c>
      <c r="I42" s="1">
        <f>IF('Portfolio Design'!$F$25="Fixed",'Portfolio Design'!$D$25,IF('Portfolio Design'!$F$25="Normal",_xll.NormalValue('Portfolio Design'!$D$25,'Portfolio Design'!$E$25),IF('Portfolio Design'!$F$25="Log-normal",_xll.LognormalGrossReturnValue('Portfolio Design'!$D$25,'Portfolio Design'!$E$25),0)))*('Portfolio Design'!$G$25/'Portfolio Design'!$G$28)</f>
        <v>0</v>
      </c>
      <c r="J42" s="1">
        <f>IF('Portfolio Design'!$F$26="Fixed",'Portfolio Design'!$D$26,IF('Portfolio Design'!$F$26="Normal",_xll.NormalValue('Portfolio Design'!$D$26,'Portfolio Design'!$E$26),IF('Portfolio Design'!$F$26="Log-normal",_xll.LognormalGrossReturnValue('Portfolio Design'!$D$26,'Portfolio Design'!$E$26),0)))*('Portfolio Design'!$G$26/'Portfolio Design'!$G$28)</f>
        <v>0</v>
      </c>
      <c r="K42" s="1">
        <f>IF('Portfolio Design'!$F$27="Fixed",'Portfolio Design'!$D$27,IF('Portfolio Design'!$F$27="Normal",_xll.NormalValue('Portfolio Design'!$D$27,'Portfolio Design'!$E$27),IF('Portfolio Design'!$F$27="Log-normal",_xll.LognormalGrossReturnValue('Portfolio Design'!$D$27,'Portfolio Design'!$E$27),0)))*('Portfolio Design'!$G$27/'Portfolio Design'!$G$28)</f>
        <v>0</v>
      </c>
      <c r="M42" s="2">
        <f>SUM(B42:K42)</f>
        <v>0.11884816090701306</v>
      </c>
      <c r="N42" s="1"/>
      <c r="O42" s="7">
        <f>(1+O41)*(1+M42)-1</f>
        <v>0.70297464071018068</v>
      </c>
      <c r="P42" s="10"/>
      <c r="Q42" s="7">
        <f>POWER(1+O42,1/A42)-1</f>
        <v>5.4680261222579185E-2</v>
      </c>
      <c r="S42" s="4">
        <f>_xll.SimulationMedian(O42)</f>
        <v>0.57373377542945869</v>
      </c>
      <c r="T42" s="4">
        <f>_xll.SimulationPercentile(O42,10%)</f>
        <v>0.26915957352448783</v>
      </c>
      <c r="U42" s="4">
        <f>_xll.SimulationPercentile(O42,90%)</f>
        <v>0.95702967262371264</v>
      </c>
    </row>
    <row r="43" spans="1:21" x14ac:dyDescent="0.25">
      <c r="A43">
        <f>A42+1</f>
        <v>11</v>
      </c>
      <c r="B43" s="1">
        <f>IF('Portfolio Design'!$F$18="Fixed",'Portfolio Design'!$D$18,IF('Portfolio Design'!$F$18="Normal",_xll.NormalValue('Portfolio Design'!$D$18,'Portfolio Design'!$E$18),IF('Portfolio Design'!$F$18="Log-normal",_xll.LognormalGrossReturnValue('Portfolio Design'!$D$18,'Portfolio Design'!$E$18),0)))*('Portfolio Design'!$G$18/'Portfolio Design'!G$28)</f>
        <v>5.0000000000000001E-3</v>
      </c>
      <c r="C43" s="1">
        <f>IF('Portfolio Design'!$F$19="Fixed",'Portfolio Design'!$D$19,IF('Portfolio Design'!$F$19="Normal",_xll.NormalValue('Portfolio Design'!$D$19,'Portfolio Design'!$E$19),IF('Portfolio Design'!$F$19="Log-normal",_xll.LognormalGrossReturnValue('Portfolio Design'!$D$19,'Portfolio Design'!$E$19),0)))*('Portfolio Design'!$G$19/'Portfolio Design'!$G$28)</f>
        <v>2.8222751896231024E-2</v>
      </c>
      <c r="D43" s="1">
        <f>IF('Portfolio Design'!$F$20="Fixed",'Portfolio Design'!$D$20,IF('Portfolio Design'!$F$20="Normal",_xll.NormalValue('Portfolio Design'!$D$20,'Portfolio Design'!$E$20),IF('Portfolio Design'!$F$20="Log-normal",_xll.LognormalGrossReturnValue('Portfolio Design'!$D$20,'Portfolio Design'!$E$20),0)))*('Portfolio Design'!$G$20/'Portfolio Design'!$G$28)</f>
        <v>-1.0143539818358305E-3</v>
      </c>
      <c r="E43" s="1">
        <f>IF('Portfolio Design'!$F$21="Fixed",'Portfolio Design'!$D$21,IF('Portfolio Design'!$F$21="Normal",_xll.NormalValue('Portfolio Design'!$D$21,'Portfolio Design'!$E$21),IF('Portfolio Design'!$F$21="Log-normal",_xll.LognormalGrossReturnValue('Portfolio Design'!$D$21,'Portfolio Design'!$E$21),0)))*('Portfolio Design'!$G$21/'Portfolio Design'!$G$28)</f>
        <v>0</v>
      </c>
      <c r="F43" s="1">
        <f>IF('Portfolio Design'!$F$22="Fixed",'Portfolio Design'!$D$22,IF('Portfolio Design'!$F$22="Normal",_xll.NormalValue('Portfolio Design'!$D$22,'Portfolio Design'!$E$22),IF('Portfolio Design'!$F$22="Log-normal",_xll.LognormalGrossReturnValue('Portfolio Design'!$D$22,'Portfolio Design'!$E$22),0)))*('Portfolio Design'!$G$22/'Portfolio Design'!$G$28)</f>
        <v>0</v>
      </c>
      <c r="G43" s="1">
        <f>IF('Portfolio Design'!$F$23="Fixed",'Portfolio Design'!$D$23,IF('Portfolio Design'!$F$23="Normal",_xll.NormalValue('Portfolio Design'!$D$23,'Portfolio Design'!$E$23),IF('Portfolio Design'!$F$23="Log-normal",_xll.LognormalGrossReturnValue('Portfolio Design'!$D$23,'Portfolio Design'!$E$23),0)))*('Portfolio Design'!$G$23/'Portfolio Design'!$G$28)</f>
        <v>0</v>
      </c>
      <c r="H43" s="1">
        <f>IF('Portfolio Design'!$F$24="Fixed",'Portfolio Design'!$D$24,IF('Portfolio Design'!$F$24="Normal",_xll.NormalValue('Portfolio Design'!$D$24,'Portfolio Design'!$E$24),IF('Portfolio Design'!$F$24="Log-normal",_xll.LognormalGrossReturnValue('Portfolio Design'!$D$24,'Portfolio Design'!$E$24),0)))*('Portfolio Design'!$G$24/'Portfolio Design'!$G$28)</f>
        <v>0</v>
      </c>
      <c r="I43" s="1">
        <f>IF('Portfolio Design'!$F$25="Fixed",'Portfolio Design'!$D$25,IF('Portfolio Design'!$F$25="Normal",_xll.NormalValue('Portfolio Design'!$D$25,'Portfolio Design'!$E$25),IF('Portfolio Design'!$F$25="Log-normal",_xll.LognormalGrossReturnValue('Portfolio Design'!$D$25,'Portfolio Design'!$E$25),0)))*('Portfolio Design'!$G$25/'Portfolio Design'!$G$28)</f>
        <v>0</v>
      </c>
      <c r="J43" s="1">
        <f>IF('Portfolio Design'!$F$26="Fixed",'Portfolio Design'!$D$26,IF('Portfolio Design'!$F$26="Normal",_xll.NormalValue('Portfolio Design'!$D$26,'Portfolio Design'!$E$26),IF('Portfolio Design'!$F$26="Log-normal",_xll.LognormalGrossReturnValue('Portfolio Design'!$D$26,'Portfolio Design'!$E$26),0)))*('Portfolio Design'!$G$26/'Portfolio Design'!$G$28)</f>
        <v>0</v>
      </c>
      <c r="K43" s="1">
        <f>IF('Portfolio Design'!$F$27="Fixed",'Portfolio Design'!$D$27,IF('Portfolio Design'!$F$27="Normal",_xll.NormalValue('Portfolio Design'!$D$27,'Portfolio Design'!$E$27),IF('Portfolio Design'!$F$27="Log-normal",_xll.LognormalGrossReturnValue('Portfolio Design'!$D$27,'Portfolio Design'!$E$27),0)))*('Portfolio Design'!$G$27/'Portfolio Design'!$G$28)</f>
        <v>0</v>
      </c>
      <c r="M43" s="2">
        <f>SUM(B43:K43)</f>
        <v>3.2208397914395191E-2</v>
      </c>
      <c r="N43" s="1"/>
      <c r="O43" s="1">
        <f>(1+O42)*(1+M43)-1</f>
        <v>0.75782472557629843</v>
      </c>
      <c r="P43" s="1"/>
      <c r="Q43" s="1">
        <f>POWER(1+O43,1/A43)-1</f>
        <v>5.2617306794562113E-2</v>
      </c>
      <c r="S43" s="4">
        <f>_xll.SimulationMedian(O43)</f>
        <v>0.64744842109378609</v>
      </c>
      <c r="T43" s="4">
        <f>_xll.SimulationPercentile(O43,10%)</f>
        <v>0.31731338812194299</v>
      </c>
      <c r="U43" s="4">
        <f>_xll.SimulationPercentile(O43,90%)</f>
        <v>1.0622218597946445</v>
      </c>
    </row>
    <row r="44" spans="1:21" x14ac:dyDescent="0.25">
      <c r="A44">
        <f>A43+1</f>
        <v>12</v>
      </c>
      <c r="B44" s="1">
        <f>IF('Portfolio Design'!$F$18="Fixed",'Portfolio Design'!$D$18,IF('Portfolio Design'!$F$18="Normal",_xll.NormalValue('Portfolio Design'!$D$18,'Portfolio Design'!$E$18),IF('Portfolio Design'!$F$18="Log-normal",_xll.LognormalGrossReturnValue('Portfolio Design'!$D$18,'Portfolio Design'!$E$18),0)))*('Portfolio Design'!$G$18/'Portfolio Design'!G$28)</f>
        <v>5.0000000000000001E-3</v>
      </c>
      <c r="C44" s="1">
        <f>IF('Portfolio Design'!$F$19="Fixed",'Portfolio Design'!$D$19,IF('Portfolio Design'!$F$19="Normal",_xll.NormalValue('Portfolio Design'!$D$19,'Portfolio Design'!$E$19),IF('Portfolio Design'!$F$19="Log-normal",_xll.LognormalGrossReturnValue('Portfolio Design'!$D$19,'Portfolio Design'!$E$19),0)))*('Portfolio Design'!$G$19/'Portfolio Design'!$G$28)</f>
        <v>0.11736614277380375</v>
      </c>
      <c r="D44" s="1">
        <f>IF('Portfolio Design'!$F$20="Fixed",'Portfolio Design'!$D$20,IF('Portfolio Design'!$F$20="Normal",_xll.NormalValue('Portfolio Design'!$D$20,'Portfolio Design'!$E$20),IF('Portfolio Design'!$F$20="Log-normal",_xll.LognormalGrossReturnValue('Portfolio Design'!$D$20,'Portfolio Design'!$E$20),0)))*('Portfolio Design'!$G$20/'Portfolio Design'!$G$28)</f>
        <v>1.7179453880053874E-2</v>
      </c>
      <c r="E44" s="1">
        <f>IF('Portfolio Design'!$F$21="Fixed",'Portfolio Design'!$D$21,IF('Portfolio Design'!$F$21="Normal",_xll.NormalValue('Portfolio Design'!$D$21,'Portfolio Design'!$E$21),IF('Portfolio Design'!$F$21="Log-normal",_xll.LognormalGrossReturnValue('Portfolio Design'!$D$21,'Portfolio Design'!$E$21),0)))*('Portfolio Design'!$G$21/'Portfolio Design'!$G$28)</f>
        <v>0</v>
      </c>
      <c r="F44" s="1">
        <f>IF('Portfolio Design'!$F$22="Fixed",'Portfolio Design'!$D$22,IF('Portfolio Design'!$F$22="Normal",_xll.NormalValue('Portfolio Design'!$D$22,'Portfolio Design'!$E$22),IF('Portfolio Design'!$F$22="Log-normal",_xll.LognormalGrossReturnValue('Portfolio Design'!$D$22,'Portfolio Design'!$E$22),0)))*('Portfolio Design'!$G$22/'Portfolio Design'!$G$28)</f>
        <v>0</v>
      </c>
      <c r="G44" s="1">
        <f>IF('Portfolio Design'!$F$23="Fixed",'Portfolio Design'!$D$23,IF('Portfolio Design'!$F$23="Normal",_xll.NormalValue('Portfolio Design'!$D$23,'Portfolio Design'!$E$23),IF('Portfolio Design'!$F$23="Log-normal",_xll.LognormalGrossReturnValue('Portfolio Design'!$D$23,'Portfolio Design'!$E$23),0)))*('Portfolio Design'!$G$23/'Portfolio Design'!$G$28)</f>
        <v>0</v>
      </c>
      <c r="H44" s="1">
        <f>IF('Portfolio Design'!$F$24="Fixed",'Portfolio Design'!$D$24,IF('Portfolio Design'!$F$24="Normal",_xll.NormalValue('Portfolio Design'!$D$24,'Portfolio Design'!$E$24),IF('Portfolio Design'!$F$24="Log-normal",_xll.LognormalGrossReturnValue('Portfolio Design'!$D$24,'Portfolio Design'!$E$24),0)))*('Portfolio Design'!$G$24/'Portfolio Design'!$G$28)</f>
        <v>0</v>
      </c>
      <c r="I44" s="1">
        <f>IF('Portfolio Design'!$F$25="Fixed",'Portfolio Design'!$D$25,IF('Portfolio Design'!$F$25="Normal",_xll.NormalValue('Portfolio Design'!$D$25,'Portfolio Design'!$E$25),IF('Portfolio Design'!$F$25="Log-normal",_xll.LognormalGrossReturnValue('Portfolio Design'!$D$25,'Portfolio Design'!$E$25),0)))*('Portfolio Design'!$G$25/'Portfolio Design'!$G$28)</f>
        <v>0</v>
      </c>
      <c r="J44" s="1">
        <f>IF('Portfolio Design'!$F$26="Fixed",'Portfolio Design'!$D$26,IF('Portfolio Design'!$F$26="Normal",_xll.NormalValue('Portfolio Design'!$D$26,'Portfolio Design'!$E$26),IF('Portfolio Design'!$F$26="Log-normal",_xll.LognormalGrossReturnValue('Portfolio Design'!$D$26,'Portfolio Design'!$E$26),0)))*('Portfolio Design'!$G$26/'Portfolio Design'!$G$28)</f>
        <v>0</v>
      </c>
      <c r="K44" s="1">
        <f>IF('Portfolio Design'!$F$27="Fixed",'Portfolio Design'!$D$27,IF('Portfolio Design'!$F$27="Normal",_xll.NormalValue('Portfolio Design'!$D$27,'Portfolio Design'!$E$27),IF('Portfolio Design'!$F$27="Log-normal",_xll.LognormalGrossReturnValue('Portfolio Design'!$D$27,'Portfolio Design'!$E$27),0)))*('Portfolio Design'!$G$27/'Portfolio Design'!$G$28)</f>
        <v>0</v>
      </c>
      <c r="M44" s="2">
        <f>SUM(B44:K44)</f>
        <v>0.13954559665385763</v>
      </c>
      <c r="N44" s="1"/>
      <c r="O44" s="1">
        <f>(1+O43)*(1+M44)-1</f>
        <v>1.0031214257197467</v>
      </c>
      <c r="P44" s="1"/>
      <c r="Q44" s="1">
        <f>POWER(1+O44,1/A44)-1</f>
        <v>5.9600789030012091E-2</v>
      </c>
      <c r="S44" s="4">
        <f>_xll.SimulationMedian(O44)</f>
        <v>0.72226662745660186</v>
      </c>
      <c r="T44" s="4">
        <f>_xll.SimulationPercentile(O44,10%)</f>
        <v>0.3651696765785819</v>
      </c>
      <c r="U44" s="4">
        <f>_xll.SimulationPercentile(O44,90%)</f>
        <v>1.1966291582613149</v>
      </c>
    </row>
    <row r="45" spans="1:21" x14ac:dyDescent="0.25">
      <c r="A45">
        <f>A44+1</f>
        <v>13</v>
      </c>
      <c r="B45" s="1">
        <f>IF('Portfolio Design'!$F$18="Fixed",'Portfolio Design'!$D$18,IF('Portfolio Design'!$F$18="Normal",_xll.NormalValue('Portfolio Design'!$D$18,'Portfolio Design'!$E$18),IF('Portfolio Design'!$F$18="Log-normal",_xll.LognormalGrossReturnValue('Portfolio Design'!$D$18,'Portfolio Design'!$E$18),0)))*('Portfolio Design'!$G$18/'Portfolio Design'!G$28)</f>
        <v>5.0000000000000001E-3</v>
      </c>
      <c r="C45" s="1">
        <f>IF('Portfolio Design'!$F$19="Fixed",'Portfolio Design'!$D$19,IF('Portfolio Design'!$F$19="Normal",_xll.NormalValue('Portfolio Design'!$D$19,'Portfolio Design'!$E$19),IF('Portfolio Design'!$F$19="Log-normal",_xll.LognormalGrossReturnValue('Portfolio Design'!$D$19,'Portfolio Design'!$E$19),0)))*('Portfolio Design'!$G$19/'Portfolio Design'!$G$28)</f>
        <v>6.4344151844858977E-2</v>
      </c>
      <c r="D45" s="1">
        <f>IF('Portfolio Design'!$F$20="Fixed",'Portfolio Design'!$D$20,IF('Portfolio Design'!$F$20="Normal",_xll.NormalValue('Portfolio Design'!$D$20,'Portfolio Design'!$E$20),IF('Portfolio Design'!$F$20="Log-normal",_xll.LognormalGrossReturnValue('Portfolio Design'!$D$20,'Portfolio Design'!$E$20),0)))*('Portfolio Design'!$G$20/'Portfolio Design'!$G$28)</f>
        <v>7.5002503467139214E-3</v>
      </c>
      <c r="E45" s="1">
        <f>IF('Portfolio Design'!$F$21="Fixed",'Portfolio Design'!$D$21,IF('Portfolio Design'!$F$21="Normal",_xll.NormalValue('Portfolio Design'!$D$21,'Portfolio Design'!$E$21),IF('Portfolio Design'!$F$21="Log-normal",_xll.LognormalGrossReturnValue('Portfolio Design'!$D$21,'Portfolio Design'!$E$21),0)))*('Portfolio Design'!$G$21/'Portfolio Design'!$G$28)</f>
        <v>0</v>
      </c>
      <c r="F45" s="1">
        <f>IF('Portfolio Design'!$F$22="Fixed",'Portfolio Design'!$D$22,IF('Portfolio Design'!$F$22="Normal",_xll.NormalValue('Portfolio Design'!$D$22,'Portfolio Design'!$E$22),IF('Portfolio Design'!$F$22="Log-normal",_xll.LognormalGrossReturnValue('Portfolio Design'!$D$22,'Portfolio Design'!$E$22),0)))*('Portfolio Design'!$G$22/'Portfolio Design'!$G$28)</f>
        <v>0</v>
      </c>
      <c r="G45" s="1">
        <f>IF('Portfolio Design'!$F$23="Fixed",'Portfolio Design'!$D$23,IF('Portfolio Design'!$F$23="Normal",_xll.NormalValue('Portfolio Design'!$D$23,'Portfolio Design'!$E$23),IF('Portfolio Design'!$F$23="Log-normal",_xll.LognormalGrossReturnValue('Portfolio Design'!$D$23,'Portfolio Design'!$E$23),0)))*('Portfolio Design'!$G$23/'Portfolio Design'!$G$28)</f>
        <v>0</v>
      </c>
      <c r="H45" s="1">
        <f>IF('Portfolio Design'!$F$24="Fixed",'Portfolio Design'!$D$24,IF('Portfolio Design'!$F$24="Normal",_xll.NormalValue('Portfolio Design'!$D$24,'Portfolio Design'!$E$24),IF('Portfolio Design'!$F$24="Log-normal",_xll.LognormalGrossReturnValue('Portfolio Design'!$D$24,'Portfolio Design'!$E$24),0)))*('Portfolio Design'!$G$24/'Portfolio Design'!$G$28)</f>
        <v>0</v>
      </c>
      <c r="I45" s="1">
        <f>IF('Portfolio Design'!$F$25="Fixed",'Portfolio Design'!$D$25,IF('Portfolio Design'!$F$25="Normal",_xll.NormalValue('Portfolio Design'!$D$25,'Portfolio Design'!$E$25),IF('Portfolio Design'!$F$25="Log-normal",_xll.LognormalGrossReturnValue('Portfolio Design'!$D$25,'Portfolio Design'!$E$25),0)))*('Portfolio Design'!$G$25/'Portfolio Design'!$G$28)</f>
        <v>0</v>
      </c>
      <c r="J45" s="1">
        <f>IF('Portfolio Design'!$F$26="Fixed",'Portfolio Design'!$D$26,IF('Portfolio Design'!$F$26="Normal",_xll.NormalValue('Portfolio Design'!$D$26,'Portfolio Design'!$E$26),IF('Portfolio Design'!$F$26="Log-normal",_xll.LognormalGrossReturnValue('Portfolio Design'!$D$26,'Portfolio Design'!$E$26),0)))*('Portfolio Design'!$G$26/'Portfolio Design'!$G$28)</f>
        <v>0</v>
      </c>
      <c r="K45" s="1">
        <f>IF('Portfolio Design'!$F$27="Fixed",'Portfolio Design'!$D$27,IF('Portfolio Design'!$F$27="Normal",_xll.NormalValue('Portfolio Design'!$D$27,'Portfolio Design'!$E$27),IF('Portfolio Design'!$F$27="Log-normal",_xll.LognormalGrossReturnValue('Portfolio Design'!$D$27,'Portfolio Design'!$E$27),0)))*('Portfolio Design'!$G$27/'Portfolio Design'!$G$28)</f>
        <v>0</v>
      </c>
      <c r="M45" s="2">
        <f>SUM(B45:K45)</f>
        <v>7.6844402191572903E-2</v>
      </c>
      <c r="N45" s="1"/>
      <c r="O45" s="1">
        <f>(1+O44)*(1+M45)-1</f>
        <v>1.1570500941963116</v>
      </c>
      <c r="P45" s="1"/>
      <c r="Q45" s="1">
        <f>POWER(1+O45,1/A45)-1</f>
        <v>6.0917360780670782E-2</v>
      </c>
      <c r="S45" s="4">
        <f>_xll.SimulationMedian(O45)</f>
        <v>0.8133763198052637</v>
      </c>
      <c r="T45" s="4">
        <f>_xll.SimulationPercentile(O45,10%)</f>
        <v>0.40616311370522618</v>
      </c>
      <c r="U45" s="4">
        <f>_xll.SimulationPercentile(O45,90%)</f>
        <v>1.3132678291793654</v>
      </c>
    </row>
    <row r="46" spans="1:21" x14ac:dyDescent="0.25">
      <c r="A46">
        <f>A45+1</f>
        <v>14</v>
      </c>
      <c r="B46" s="1">
        <f>IF('Portfolio Design'!$F$18="Fixed",'Portfolio Design'!$D$18,IF('Portfolio Design'!$F$18="Normal",_xll.NormalValue('Portfolio Design'!$D$18,'Portfolio Design'!$E$18),IF('Portfolio Design'!$F$18="Log-normal",_xll.LognormalGrossReturnValue('Portfolio Design'!$D$18,'Portfolio Design'!$E$18),0)))*('Portfolio Design'!$G$18/'Portfolio Design'!G$28)</f>
        <v>5.0000000000000001E-3</v>
      </c>
      <c r="C46" s="1">
        <f>IF('Portfolio Design'!$F$19="Fixed",'Portfolio Design'!$D$19,IF('Portfolio Design'!$F$19="Normal",_xll.NormalValue('Portfolio Design'!$D$19,'Portfolio Design'!$E$19),IF('Portfolio Design'!$F$19="Log-normal",_xll.LognormalGrossReturnValue('Portfolio Design'!$D$19,'Portfolio Design'!$E$19),0)))*('Portfolio Design'!$G$19/'Portfolio Design'!$G$28)</f>
        <v>-4.2890007079101289E-2</v>
      </c>
      <c r="D46" s="1">
        <f>IF('Portfolio Design'!$F$20="Fixed",'Portfolio Design'!$D$20,IF('Portfolio Design'!$F$20="Normal",_xll.NormalValue('Portfolio Design'!$D$20,'Portfolio Design'!$E$20),IF('Portfolio Design'!$F$20="Log-normal",_xll.LognormalGrossReturnValue('Portfolio Design'!$D$20,'Portfolio Design'!$E$20),0)))*('Portfolio Design'!$G$20/'Portfolio Design'!$G$28)</f>
        <v>-1.1023408171680904E-2</v>
      </c>
      <c r="E46" s="1">
        <f>IF('Portfolio Design'!$F$21="Fixed",'Portfolio Design'!$D$21,IF('Portfolio Design'!$F$21="Normal",_xll.NormalValue('Portfolio Design'!$D$21,'Portfolio Design'!$E$21),IF('Portfolio Design'!$F$21="Log-normal",_xll.LognormalGrossReturnValue('Portfolio Design'!$D$21,'Portfolio Design'!$E$21),0)))*('Portfolio Design'!$G$21/'Portfolio Design'!$G$28)</f>
        <v>0</v>
      </c>
      <c r="F46" s="1">
        <f>IF('Portfolio Design'!$F$22="Fixed",'Portfolio Design'!$D$22,IF('Portfolio Design'!$F$22="Normal",_xll.NormalValue('Portfolio Design'!$D$22,'Portfolio Design'!$E$22),IF('Portfolio Design'!$F$22="Log-normal",_xll.LognormalGrossReturnValue('Portfolio Design'!$D$22,'Portfolio Design'!$E$22),0)))*('Portfolio Design'!$G$22/'Portfolio Design'!$G$28)</f>
        <v>0</v>
      </c>
      <c r="G46" s="1">
        <f>IF('Portfolio Design'!$F$23="Fixed",'Portfolio Design'!$D$23,IF('Portfolio Design'!$F$23="Normal",_xll.NormalValue('Portfolio Design'!$D$23,'Portfolio Design'!$E$23),IF('Portfolio Design'!$F$23="Log-normal",_xll.LognormalGrossReturnValue('Portfolio Design'!$D$23,'Portfolio Design'!$E$23),0)))*('Portfolio Design'!$G$23/'Portfolio Design'!$G$28)</f>
        <v>0</v>
      </c>
      <c r="H46" s="1">
        <f>IF('Portfolio Design'!$F$24="Fixed",'Portfolio Design'!$D$24,IF('Portfolio Design'!$F$24="Normal",_xll.NormalValue('Portfolio Design'!$D$24,'Portfolio Design'!$E$24),IF('Portfolio Design'!$F$24="Log-normal",_xll.LognormalGrossReturnValue('Portfolio Design'!$D$24,'Portfolio Design'!$E$24),0)))*('Portfolio Design'!$G$24/'Portfolio Design'!$G$28)</f>
        <v>0</v>
      </c>
      <c r="I46" s="1">
        <f>IF('Portfolio Design'!$F$25="Fixed",'Portfolio Design'!$D$25,IF('Portfolio Design'!$F$25="Normal",_xll.NormalValue('Portfolio Design'!$D$25,'Portfolio Design'!$E$25),IF('Portfolio Design'!$F$25="Log-normal",_xll.LognormalGrossReturnValue('Portfolio Design'!$D$25,'Portfolio Design'!$E$25),0)))*('Portfolio Design'!$G$25/'Portfolio Design'!$G$28)</f>
        <v>0</v>
      </c>
      <c r="J46" s="1">
        <f>IF('Portfolio Design'!$F$26="Fixed",'Portfolio Design'!$D$26,IF('Portfolio Design'!$F$26="Normal",_xll.NormalValue('Portfolio Design'!$D$26,'Portfolio Design'!$E$26),IF('Portfolio Design'!$F$26="Log-normal",_xll.LognormalGrossReturnValue('Portfolio Design'!$D$26,'Portfolio Design'!$E$26),0)))*('Portfolio Design'!$G$26/'Portfolio Design'!$G$28)</f>
        <v>0</v>
      </c>
      <c r="K46" s="1">
        <f>IF('Portfolio Design'!$F$27="Fixed",'Portfolio Design'!$D$27,IF('Portfolio Design'!$F$27="Normal",_xll.NormalValue('Portfolio Design'!$D$27,'Portfolio Design'!$E$27),IF('Portfolio Design'!$F$27="Log-normal",_xll.LognormalGrossReturnValue('Portfolio Design'!$D$27,'Portfolio Design'!$E$27),0)))*('Portfolio Design'!$G$27/'Portfolio Design'!$G$28)</f>
        <v>0</v>
      </c>
      <c r="M46" s="2">
        <f>SUM(B46:K46)</f>
        <v>-4.8913415250782195E-2</v>
      </c>
      <c r="N46" s="1"/>
      <c r="O46" s="1">
        <f>(1+O45)*(1+M46)-1</f>
        <v>1.0515414072221487</v>
      </c>
      <c r="P46" s="1"/>
      <c r="Q46" s="1">
        <f>POWER(1+O46,1/A46)-1</f>
        <v>5.2668067936705532E-2</v>
      </c>
      <c r="S46" s="4">
        <f>_xll.SimulationMedian(O46)</f>
        <v>0.89430050339931388</v>
      </c>
      <c r="T46" s="4">
        <f>_xll.SimulationPercentile(O46,10%)</f>
        <v>0.45842830443801574</v>
      </c>
      <c r="U46" s="4">
        <f>_xll.SimulationPercentile(O46,90%)</f>
        <v>1.4231754674681145</v>
      </c>
    </row>
    <row r="47" spans="1:21" x14ac:dyDescent="0.25">
      <c r="A47">
        <f>A46+1</f>
        <v>15</v>
      </c>
      <c r="B47" s="1">
        <f>IF('Portfolio Design'!$F$18="Fixed",'Portfolio Design'!$D$18,IF('Portfolio Design'!$F$18="Normal",_xll.NormalValue('Portfolio Design'!$D$18,'Portfolio Design'!$E$18),IF('Portfolio Design'!$F$18="Log-normal",_xll.LognormalGrossReturnValue('Portfolio Design'!$D$18,'Portfolio Design'!$E$18),0)))*('Portfolio Design'!$G$18/'Portfolio Design'!G$28)</f>
        <v>5.0000000000000001E-3</v>
      </c>
      <c r="C47" s="1">
        <f>IF('Portfolio Design'!$F$19="Fixed",'Portfolio Design'!$D$19,IF('Portfolio Design'!$F$19="Normal",_xll.NormalValue('Portfolio Design'!$D$19,'Portfolio Design'!$E$19),IF('Portfolio Design'!$F$19="Log-normal",_xll.LognormalGrossReturnValue('Portfolio Design'!$D$19,'Portfolio Design'!$E$19),0)))*('Portfolio Design'!$G$19/'Portfolio Design'!$G$28)</f>
        <v>7.4155118530247921E-2</v>
      </c>
      <c r="D47" s="1">
        <f>IF('Portfolio Design'!$F$20="Fixed",'Portfolio Design'!$D$20,IF('Portfolio Design'!$F$20="Normal",_xll.NormalValue('Portfolio Design'!$D$20,'Portfolio Design'!$E$20),IF('Portfolio Design'!$F$20="Log-normal",_xll.LognormalGrossReturnValue('Portfolio Design'!$D$20,'Portfolio Design'!$E$20),0)))*('Portfolio Design'!$G$20/'Portfolio Design'!$G$28)</f>
        <v>1.2799365985710964E-2</v>
      </c>
      <c r="E47" s="1">
        <f>IF('Portfolio Design'!$F$21="Fixed",'Portfolio Design'!$D$21,IF('Portfolio Design'!$F$21="Normal",_xll.NormalValue('Portfolio Design'!$D$21,'Portfolio Design'!$E$21),IF('Portfolio Design'!$F$21="Log-normal",_xll.LognormalGrossReturnValue('Portfolio Design'!$D$21,'Portfolio Design'!$E$21),0)))*('Portfolio Design'!$G$21/'Portfolio Design'!$G$28)</f>
        <v>0</v>
      </c>
      <c r="F47" s="1">
        <f>IF('Portfolio Design'!$F$22="Fixed",'Portfolio Design'!$D$22,IF('Portfolio Design'!$F$22="Normal",_xll.NormalValue('Portfolio Design'!$D$22,'Portfolio Design'!$E$22),IF('Portfolio Design'!$F$22="Log-normal",_xll.LognormalGrossReturnValue('Portfolio Design'!$D$22,'Portfolio Design'!$E$22),0)))*('Portfolio Design'!$G$22/'Portfolio Design'!$G$28)</f>
        <v>0</v>
      </c>
      <c r="G47" s="1">
        <f>IF('Portfolio Design'!$F$23="Fixed",'Portfolio Design'!$D$23,IF('Portfolio Design'!$F$23="Normal",_xll.NormalValue('Portfolio Design'!$D$23,'Portfolio Design'!$E$23),IF('Portfolio Design'!$F$23="Log-normal",_xll.LognormalGrossReturnValue('Portfolio Design'!$D$23,'Portfolio Design'!$E$23),0)))*('Portfolio Design'!$G$23/'Portfolio Design'!$G$28)</f>
        <v>0</v>
      </c>
      <c r="H47" s="1">
        <f>IF('Portfolio Design'!$F$24="Fixed",'Portfolio Design'!$D$24,IF('Portfolio Design'!$F$24="Normal",_xll.NormalValue('Portfolio Design'!$D$24,'Portfolio Design'!$E$24),IF('Portfolio Design'!$F$24="Log-normal",_xll.LognormalGrossReturnValue('Portfolio Design'!$D$24,'Portfolio Design'!$E$24),0)))*('Portfolio Design'!$G$24/'Portfolio Design'!$G$28)</f>
        <v>0</v>
      </c>
      <c r="I47" s="1">
        <f>IF('Portfolio Design'!$F$25="Fixed",'Portfolio Design'!$D$25,IF('Portfolio Design'!$F$25="Normal",_xll.NormalValue('Portfolio Design'!$D$25,'Portfolio Design'!$E$25),IF('Portfolio Design'!$F$25="Log-normal",_xll.LognormalGrossReturnValue('Portfolio Design'!$D$25,'Portfolio Design'!$E$25),0)))*('Portfolio Design'!$G$25/'Portfolio Design'!$G$28)</f>
        <v>0</v>
      </c>
      <c r="J47" s="1">
        <f>IF('Portfolio Design'!$F$26="Fixed",'Portfolio Design'!$D$26,IF('Portfolio Design'!$F$26="Normal",_xll.NormalValue('Portfolio Design'!$D$26,'Portfolio Design'!$E$26),IF('Portfolio Design'!$F$26="Log-normal",_xll.LognormalGrossReturnValue('Portfolio Design'!$D$26,'Portfolio Design'!$E$26),0)))*('Portfolio Design'!$G$26/'Portfolio Design'!$G$28)</f>
        <v>0</v>
      </c>
      <c r="K47" s="1">
        <f>IF('Portfolio Design'!$F$27="Fixed",'Portfolio Design'!$D$27,IF('Portfolio Design'!$F$27="Normal",_xll.NormalValue('Portfolio Design'!$D$27,'Portfolio Design'!$E$27),IF('Portfolio Design'!$F$27="Log-normal",_xll.LognormalGrossReturnValue('Portfolio Design'!$D$27,'Portfolio Design'!$E$27),0)))*('Portfolio Design'!$G$27/'Portfolio Design'!$G$28)</f>
        <v>0</v>
      </c>
      <c r="M47" s="2">
        <f>SUM(B47:K47)</f>
        <v>9.195448451595889E-2</v>
      </c>
      <c r="N47" s="1"/>
      <c r="O47" s="1">
        <f>(1+O46)*(1+M47)-1</f>
        <v>1.2401898397864062</v>
      </c>
      <c r="P47" s="1"/>
      <c r="Q47" s="1">
        <f>POWER(1+O47,1/A47)-1</f>
        <v>5.5242615173423104E-2</v>
      </c>
      <c r="S47" s="4">
        <f>_xll.SimulationMedian(O47)</f>
        <v>0.98382566139725647</v>
      </c>
      <c r="T47" s="4">
        <f>_xll.SimulationPercentile(O47,10%)</f>
        <v>0.51191750074113473</v>
      </c>
      <c r="U47" s="4">
        <f>_xll.SimulationPercentile(O47,90%)</f>
        <v>1.5747889197097704</v>
      </c>
    </row>
    <row r="48" spans="1:21" x14ac:dyDescent="0.25">
      <c r="A48">
        <f>A47+1</f>
        <v>16</v>
      </c>
      <c r="B48" s="1">
        <f>IF('Portfolio Design'!$F$18="Fixed",'Portfolio Design'!$D$18,IF('Portfolio Design'!$F$18="Normal",_xll.NormalValue('Portfolio Design'!$D$18,'Portfolio Design'!$E$18),IF('Portfolio Design'!$F$18="Log-normal",_xll.LognormalGrossReturnValue('Portfolio Design'!$D$18,'Portfolio Design'!$E$18),0)))*('Portfolio Design'!$G$18/'Portfolio Design'!G$28)</f>
        <v>5.0000000000000001E-3</v>
      </c>
      <c r="C48" s="1">
        <f>IF('Portfolio Design'!$F$19="Fixed",'Portfolio Design'!$D$19,IF('Portfolio Design'!$F$19="Normal",_xll.NormalValue('Portfolio Design'!$D$19,'Portfolio Design'!$E$19),IF('Portfolio Design'!$F$19="Log-normal",_xll.LognormalGrossReturnValue('Portfolio Design'!$D$19,'Portfolio Design'!$E$19),0)))*('Portfolio Design'!$G$19/'Portfolio Design'!$G$28)</f>
        <v>6.4734903438906977E-2</v>
      </c>
      <c r="D48" s="1">
        <f>IF('Portfolio Design'!$F$20="Fixed",'Portfolio Design'!$D$20,IF('Portfolio Design'!$F$20="Normal",_xll.NormalValue('Portfolio Design'!$D$20,'Portfolio Design'!$E$20),IF('Portfolio Design'!$F$20="Log-normal",_xll.LognormalGrossReturnValue('Portfolio Design'!$D$20,'Portfolio Design'!$E$20),0)))*('Portfolio Design'!$G$20/'Portfolio Design'!$G$28)</f>
        <v>9.6552410449168291E-3</v>
      </c>
      <c r="E48" s="1">
        <f>IF('Portfolio Design'!$F$21="Fixed",'Portfolio Design'!$D$21,IF('Portfolio Design'!$F$21="Normal",_xll.NormalValue('Portfolio Design'!$D$21,'Portfolio Design'!$E$21),IF('Portfolio Design'!$F$21="Log-normal",_xll.LognormalGrossReturnValue('Portfolio Design'!$D$21,'Portfolio Design'!$E$21),0)))*('Portfolio Design'!$G$21/'Portfolio Design'!$G$28)</f>
        <v>0</v>
      </c>
      <c r="F48" s="1">
        <f>IF('Portfolio Design'!$F$22="Fixed",'Portfolio Design'!$D$22,IF('Portfolio Design'!$F$22="Normal",_xll.NormalValue('Portfolio Design'!$D$22,'Portfolio Design'!$E$22),IF('Portfolio Design'!$F$22="Log-normal",_xll.LognormalGrossReturnValue('Portfolio Design'!$D$22,'Portfolio Design'!$E$22),0)))*('Portfolio Design'!$G$22/'Portfolio Design'!$G$28)</f>
        <v>0</v>
      </c>
      <c r="G48" s="1">
        <f>IF('Portfolio Design'!$F$23="Fixed",'Portfolio Design'!$D$23,IF('Portfolio Design'!$F$23="Normal",_xll.NormalValue('Portfolio Design'!$D$23,'Portfolio Design'!$E$23),IF('Portfolio Design'!$F$23="Log-normal",_xll.LognormalGrossReturnValue('Portfolio Design'!$D$23,'Portfolio Design'!$E$23),0)))*('Portfolio Design'!$G$23/'Portfolio Design'!$G$28)</f>
        <v>0</v>
      </c>
      <c r="H48" s="1">
        <f>IF('Portfolio Design'!$F$24="Fixed",'Portfolio Design'!$D$24,IF('Portfolio Design'!$F$24="Normal",_xll.NormalValue('Portfolio Design'!$D$24,'Portfolio Design'!$E$24),IF('Portfolio Design'!$F$24="Log-normal",_xll.LognormalGrossReturnValue('Portfolio Design'!$D$24,'Portfolio Design'!$E$24),0)))*('Portfolio Design'!$G$24/'Portfolio Design'!$G$28)</f>
        <v>0</v>
      </c>
      <c r="I48" s="1">
        <f>IF('Portfolio Design'!$F$25="Fixed",'Portfolio Design'!$D$25,IF('Portfolio Design'!$F$25="Normal",_xll.NormalValue('Portfolio Design'!$D$25,'Portfolio Design'!$E$25),IF('Portfolio Design'!$F$25="Log-normal",_xll.LognormalGrossReturnValue('Portfolio Design'!$D$25,'Portfolio Design'!$E$25),0)))*('Portfolio Design'!$G$25/'Portfolio Design'!$G$28)</f>
        <v>0</v>
      </c>
      <c r="J48" s="1">
        <f>IF('Portfolio Design'!$F$26="Fixed",'Portfolio Design'!$D$26,IF('Portfolio Design'!$F$26="Normal",_xll.NormalValue('Portfolio Design'!$D$26,'Portfolio Design'!$E$26),IF('Portfolio Design'!$F$26="Log-normal",_xll.LognormalGrossReturnValue('Portfolio Design'!$D$26,'Portfolio Design'!$E$26),0)))*('Portfolio Design'!$G$26/'Portfolio Design'!$G$28)</f>
        <v>0</v>
      </c>
      <c r="K48" s="1">
        <f>IF('Portfolio Design'!$F$27="Fixed",'Portfolio Design'!$D$27,IF('Portfolio Design'!$F$27="Normal",_xll.NormalValue('Portfolio Design'!$D$27,'Portfolio Design'!$E$27),IF('Portfolio Design'!$F$27="Log-normal",_xll.LognormalGrossReturnValue('Portfolio Design'!$D$27,'Portfolio Design'!$E$27),0)))*('Portfolio Design'!$G$27/'Portfolio Design'!$G$28)</f>
        <v>0</v>
      </c>
      <c r="M48" s="2">
        <f>SUM(B48:K48)</f>
        <v>7.939014448382381E-2</v>
      </c>
      <c r="N48" s="1"/>
      <c r="O48" s="1">
        <f>(1+O47)*(1+M48)-1</f>
        <v>1.4180388348382431</v>
      </c>
      <c r="P48" s="1"/>
      <c r="Q48" s="1">
        <f>POWER(1+O48,1/A48)-1</f>
        <v>5.673588226795756E-2</v>
      </c>
      <c r="S48" s="4">
        <f>_xll.SimulationMedian(O48)</f>
        <v>1.0856379926345561</v>
      </c>
      <c r="T48" s="4">
        <f>_xll.SimulationPercentile(O48,10%)</f>
        <v>0.56814347853959579</v>
      </c>
      <c r="U48" s="4">
        <f>_xll.SimulationPercentile(O48,90%)</f>
        <v>1.7204219911292689</v>
      </c>
    </row>
    <row r="49" spans="1:21" x14ac:dyDescent="0.25">
      <c r="A49">
        <f>A48+1</f>
        <v>17</v>
      </c>
      <c r="B49" s="1">
        <f>IF('Portfolio Design'!$F$18="Fixed",'Portfolio Design'!$D$18,IF('Portfolio Design'!$F$18="Normal",_xll.NormalValue('Portfolio Design'!$D$18,'Portfolio Design'!$E$18),IF('Portfolio Design'!$F$18="Log-normal",_xll.LognormalGrossReturnValue('Portfolio Design'!$D$18,'Portfolio Design'!$E$18),0)))*('Portfolio Design'!$G$18/'Portfolio Design'!G$28)</f>
        <v>5.0000000000000001E-3</v>
      </c>
      <c r="C49" s="1">
        <f>IF('Portfolio Design'!$F$19="Fixed",'Portfolio Design'!$D$19,IF('Portfolio Design'!$F$19="Normal",_xll.NormalValue('Portfolio Design'!$D$19,'Portfolio Design'!$E$19),IF('Portfolio Design'!$F$19="Log-normal",_xll.LognormalGrossReturnValue('Portfolio Design'!$D$19,'Portfolio Design'!$E$19),0)))*('Portfolio Design'!$G$19/'Portfolio Design'!$G$28)</f>
        <v>3.5771395944468765E-2</v>
      </c>
      <c r="D49" s="1">
        <f>IF('Portfolio Design'!$F$20="Fixed",'Portfolio Design'!$D$20,IF('Portfolio Design'!$F$20="Normal",_xll.NormalValue('Portfolio Design'!$D$20,'Portfolio Design'!$E$20),IF('Portfolio Design'!$F$20="Log-normal",_xll.LognormalGrossReturnValue('Portfolio Design'!$D$20,'Portfolio Design'!$E$20),0)))*('Portfolio Design'!$G$20/'Portfolio Design'!$G$28)</f>
        <v>-5.2181500314095464E-3</v>
      </c>
      <c r="E49" s="1">
        <f>IF('Portfolio Design'!$F$21="Fixed",'Portfolio Design'!$D$21,IF('Portfolio Design'!$F$21="Normal",_xll.NormalValue('Portfolio Design'!$D$21,'Portfolio Design'!$E$21),IF('Portfolio Design'!$F$21="Log-normal",_xll.LognormalGrossReturnValue('Portfolio Design'!$D$21,'Portfolio Design'!$E$21),0)))*('Portfolio Design'!$G$21/'Portfolio Design'!$G$28)</f>
        <v>0</v>
      </c>
      <c r="F49" s="1">
        <f>IF('Portfolio Design'!$F$22="Fixed",'Portfolio Design'!$D$22,IF('Portfolio Design'!$F$22="Normal",_xll.NormalValue('Portfolio Design'!$D$22,'Portfolio Design'!$E$22),IF('Portfolio Design'!$F$22="Log-normal",_xll.LognormalGrossReturnValue('Portfolio Design'!$D$22,'Portfolio Design'!$E$22),0)))*('Portfolio Design'!$G$22/'Portfolio Design'!$G$28)</f>
        <v>0</v>
      </c>
      <c r="G49" s="1">
        <f>IF('Portfolio Design'!$F$23="Fixed",'Portfolio Design'!$D$23,IF('Portfolio Design'!$F$23="Normal",_xll.NormalValue('Portfolio Design'!$D$23,'Portfolio Design'!$E$23),IF('Portfolio Design'!$F$23="Log-normal",_xll.LognormalGrossReturnValue('Portfolio Design'!$D$23,'Portfolio Design'!$E$23),0)))*('Portfolio Design'!$G$23/'Portfolio Design'!$G$28)</f>
        <v>0</v>
      </c>
      <c r="H49" s="1">
        <f>IF('Portfolio Design'!$F$24="Fixed",'Portfolio Design'!$D$24,IF('Portfolio Design'!$F$24="Normal",_xll.NormalValue('Portfolio Design'!$D$24,'Portfolio Design'!$E$24),IF('Portfolio Design'!$F$24="Log-normal",_xll.LognormalGrossReturnValue('Portfolio Design'!$D$24,'Portfolio Design'!$E$24),0)))*('Portfolio Design'!$G$24/'Portfolio Design'!$G$28)</f>
        <v>0</v>
      </c>
      <c r="I49" s="1">
        <f>IF('Portfolio Design'!$F$25="Fixed",'Portfolio Design'!$D$25,IF('Portfolio Design'!$F$25="Normal",_xll.NormalValue('Portfolio Design'!$D$25,'Portfolio Design'!$E$25),IF('Portfolio Design'!$F$25="Log-normal",_xll.LognormalGrossReturnValue('Portfolio Design'!$D$25,'Portfolio Design'!$E$25),0)))*('Portfolio Design'!$G$25/'Portfolio Design'!$G$28)</f>
        <v>0</v>
      </c>
      <c r="J49" s="1">
        <f>IF('Portfolio Design'!$F$26="Fixed",'Portfolio Design'!$D$26,IF('Portfolio Design'!$F$26="Normal",_xll.NormalValue('Portfolio Design'!$D$26,'Portfolio Design'!$E$26),IF('Portfolio Design'!$F$26="Log-normal",_xll.LognormalGrossReturnValue('Portfolio Design'!$D$26,'Portfolio Design'!$E$26),0)))*('Portfolio Design'!$G$26/'Portfolio Design'!$G$28)</f>
        <v>0</v>
      </c>
      <c r="K49" s="1">
        <f>IF('Portfolio Design'!$F$27="Fixed",'Portfolio Design'!$D$27,IF('Portfolio Design'!$F$27="Normal",_xll.NormalValue('Portfolio Design'!$D$27,'Portfolio Design'!$E$27),IF('Portfolio Design'!$F$27="Log-normal",_xll.LognormalGrossReturnValue('Portfolio Design'!$D$27,'Portfolio Design'!$E$27),0)))*('Portfolio Design'!$G$27/'Portfolio Design'!$G$28)</f>
        <v>0</v>
      </c>
      <c r="M49" s="2">
        <f>SUM(B49:K49)</f>
        <v>3.5553245913059216E-2</v>
      </c>
      <c r="N49" s="1"/>
      <c r="O49" s="1">
        <f>(1+O48)*(1+M49)-1</f>
        <v>1.5040079641605741</v>
      </c>
      <c r="P49" s="1"/>
      <c r="Q49" s="1">
        <f>POWER(1+O49,1/A49)-1</f>
        <v>5.5477936095992719E-2</v>
      </c>
      <c r="S49" s="4">
        <f>_xll.SimulationMedian(O49)</f>
        <v>1.1656921848637087</v>
      </c>
      <c r="T49" s="4">
        <f>_xll.SimulationPercentile(O49,10%)</f>
        <v>0.6240911003259626</v>
      </c>
      <c r="U49" s="4">
        <f>_xll.SimulationPercentile(O49,90%)</f>
        <v>1.8564655503966803</v>
      </c>
    </row>
    <row r="50" spans="1:21" x14ac:dyDescent="0.25">
      <c r="A50">
        <f>A49+1</f>
        <v>18</v>
      </c>
      <c r="B50" s="1">
        <f>IF('Portfolio Design'!$F$18="Fixed",'Portfolio Design'!$D$18,IF('Portfolio Design'!$F$18="Normal",_xll.NormalValue('Portfolio Design'!$D$18,'Portfolio Design'!$E$18),IF('Portfolio Design'!$F$18="Log-normal",_xll.LognormalGrossReturnValue('Portfolio Design'!$D$18,'Portfolio Design'!$E$18),0)))*('Portfolio Design'!$G$18/'Portfolio Design'!G$28)</f>
        <v>5.0000000000000001E-3</v>
      </c>
      <c r="C50" s="1">
        <f>IF('Portfolio Design'!$F$19="Fixed",'Portfolio Design'!$D$19,IF('Portfolio Design'!$F$19="Normal",_xll.NormalValue('Portfolio Design'!$D$19,'Portfolio Design'!$E$19),IF('Portfolio Design'!$F$19="Log-normal",_xll.LognormalGrossReturnValue('Portfolio Design'!$D$19,'Portfolio Design'!$E$19),0)))*('Portfolio Design'!$G$19/'Portfolio Design'!$G$28)</f>
        <v>7.942689163427441E-3</v>
      </c>
      <c r="D50" s="1">
        <f>IF('Portfolio Design'!$F$20="Fixed",'Portfolio Design'!$D$20,IF('Portfolio Design'!$F$20="Normal",_xll.NormalValue('Portfolio Design'!$D$20,'Portfolio Design'!$E$20),IF('Portfolio Design'!$F$20="Log-normal",_xll.LognormalGrossReturnValue('Portfolio Design'!$D$20,'Portfolio Design'!$E$20),0)))*('Portfolio Design'!$G$20/'Portfolio Design'!$G$28)</f>
        <v>-4.2320939255091089E-2</v>
      </c>
      <c r="E50" s="1">
        <f>IF('Portfolio Design'!$F$21="Fixed",'Portfolio Design'!$D$21,IF('Portfolio Design'!$F$21="Normal",_xll.NormalValue('Portfolio Design'!$D$21,'Portfolio Design'!$E$21),IF('Portfolio Design'!$F$21="Log-normal",_xll.LognormalGrossReturnValue('Portfolio Design'!$D$21,'Portfolio Design'!$E$21),0)))*('Portfolio Design'!$G$21/'Portfolio Design'!$G$28)</f>
        <v>0</v>
      </c>
      <c r="F50" s="1">
        <f>IF('Portfolio Design'!$F$22="Fixed",'Portfolio Design'!$D$22,IF('Portfolio Design'!$F$22="Normal",_xll.NormalValue('Portfolio Design'!$D$22,'Portfolio Design'!$E$22),IF('Portfolio Design'!$F$22="Log-normal",_xll.LognormalGrossReturnValue('Portfolio Design'!$D$22,'Portfolio Design'!$E$22),0)))*('Portfolio Design'!$G$22/'Portfolio Design'!$G$28)</f>
        <v>0</v>
      </c>
      <c r="G50" s="1">
        <f>IF('Portfolio Design'!$F$23="Fixed",'Portfolio Design'!$D$23,IF('Portfolio Design'!$F$23="Normal",_xll.NormalValue('Portfolio Design'!$D$23,'Portfolio Design'!$E$23),IF('Portfolio Design'!$F$23="Log-normal",_xll.LognormalGrossReturnValue('Portfolio Design'!$D$23,'Portfolio Design'!$E$23),0)))*('Portfolio Design'!$G$23/'Portfolio Design'!$G$28)</f>
        <v>0</v>
      </c>
      <c r="H50" s="1">
        <f>IF('Portfolio Design'!$F$24="Fixed",'Portfolio Design'!$D$24,IF('Portfolio Design'!$F$24="Normal",_xll.NormalValue('Portfolio Design'!$D$24,'Portfolio Design'!$E$24),IF('Portfolio Design'!$F$24="Log-normal",_xll.LognormalGrossReturnValue('Portfolio Design'!$D$24,'Portfolio Design'!$E$24),0)))*('Portfolio Design'!$G$24/'Portfolio Design'!$G$28)</f>
        <v>0</v>
      </c>
      <c r="I50" s="1">
        <f>IF('Portfolio Design'!$F$25="Fixed",'Portfolio Design'!$D$25,IF('Portfolio Design'!$F$25="Normal",_xll.NormalValue('Portfolio Design'!$D$25,'Portfolio Design'!$E$25),IF('Portfolio Design'!$F$25="Log-normal",_xll.LognormalGrossReturnValue('Portfolio Design'!$D$25,'Portfolio Design'!$E$25),0)))*('Portfolio Design'!$G$25/'Portfolio Design'!$G$28)</f>
        <v>0</v>
      </c>
      <c r="J50" s="1">
        <f>IF('Portfolio Design'!$F$26="Fixed",'Portfolio Design'!$D$26,IF('Portfolio Design'!$F$26="Normal",_xll.NormalValue('Portfolio Design'!$D$26,'Portfolio Design'!$E$26),IF('Portfolio Design'!$F$26="Log-normal",_xll.LognormalGrossReturnValue('Portfolio Design'!$D$26,'Portfolio Design'!$E$26),0)))*('Portfolio Design'!$G$26/'Portfolio Design'!$G$28)</f>
        <v>0</v>
      </c>
      <c r="K50" s="1">
        <f>IF('Portfolio Design'!$F$27="Fixed",'Portfolio Design'!$D$27,IF('Portfolio Design'!$F$27="Normal",_xll.NormalValue('Portfolio Design'!$D$27,'Portfolio Design'!$E$27),IF('Portfolio Design'!$F$27="Log-normal",_xll.LognormalGrossReturnValue('Portfolio Design'!$D$27,'Portfolio Design'!$E$27),0)))*('Portfolio Design'!$G$27/'Portfolio Design'!$G$28)</f>
        <v>0</v>
      </c>
      <c r="M50" s="2">
        <f>SUM(B50:K50)</f>
        <v>-2.9378250091663647E-2</v>
      </c>
      <c r="N50" s="1"/>
      <c r="O50" s="1">
        <f>(1+O49)*(1+M50)-1</f>
        <v>1.4304445919579472</v>
      </c>
      <c r="P50" s="1"/>
      <c r="Q50" s="1">
        <f>POWER(1+O50,1/A50)-1</f>
        <v>5.0574813252057149E-2</v>
      </c>
      <c r="S50" s="4">
        <f>_xll.SimulationMedian(O50)</f>
        <v>1.2781491114990553</v>
      </c>
      <c r="T50" s="4">
        <f>_xll.SimulationPercentile(O50,10%)</f>
        <v>0.68158133519814923</v>
      </c>
      <c r="U50" s="4">
        <f>_xll.SimulationPercentile(O50,90%)</f>
        <v>2.0352939584565637</v>
      </c>
    </row>
    <row r="51" spans="1:21" x14ac:dyDescent="0.25">
      <c r="A51">
        <f>A50+1</f>
        <v>19</v>
      </c>
      <c r="B51" s="1">
        <f>IF('Portfolio Design'!$F$18="Fixed",'Portfolio Design'!$D$18,IF('Portfolio Design'!$F$18="Normal",_xll.NormalValue('Portfolio Design'!$D$18,'Portfolio Design'!$E$18),IF('Portfolio Design'!$F$18="Log-normal",_xll.LognormalGrossReturnValue('Portfolio Design'!$D$18,'Portfolio Design'!$E$18),0)))*('Portfolio Design'!$G$18/'Portfolio Design'!G$28)</f>
        <v>5.0000000000000001E-3</v>
      </c>
      <c r="C51" s="1">
        <f>IF('Portfolio Design'!$F$19="Fixed",'Portfolio Design'!$D$19,IF('Portfolio Design'!$F$19="Normal",_xll.NormalValue('Portfolio Design'!$D$19,'Portfolio Design'!$E$19),IF('Portfolio Design'!$F$19="Log-normal",_xll.LognormalGrossReturnValue('Portfolio Design'!$D$19,'Portfolio Design'!$E$19),0)))*('Portfolio Design'!$G$19/'Portfolio Design'!$G$28)</f>
        <v>1.0471480203506078E-2</v>
      </c>
      <c r="D51" s="1">
        <f>IF('Portfolio Design'!$F$20="Fixed",'Portfolio Design'!$D$20,IF('Portfolio Design'!$F$20="Normal",_xll.NormalValue('Portfolio Design'!$D$20,'Portfolio Design'!$E$20),IF('Portfolio Design'!$F$20="Log-normal",_xll.LognormalGrossReturnValue('Portfolio Design'!$D$20,'Portfolio Design'!$E$20),0)))*('Portfolio Design'!$G$20/'Portfolio Design'!$G$28)</f>
        <v>6.4662002066078195E-3</v>
      </c>
      <c r="E51" s="1">
        <f>IF('Portfolio Design'!$F$21="Fixed",'Portfolio Design'!$D$21,IF('Portfolio Design'!$F$21="Normal",_xll.NormalValue('Portfolio Design'!$D$21,'Portfolio Design'!$E$21),IF('Portfolio Design'!$F$21="Log-normal",_xll.LognormalGrossReturnValue('Portfolio Design'!$D$21,'Portfolio Design'!$E$21),0)))*('Portfolio Design'!$G$21/'Portfolio Design'!$G$28)</f>
        <v>0</v>
      </c>
      <c r="F51" s="1">
        <f>IF('Portfolio Design'!$F$22="Fixed",'Portfolio Design'!$D$22,IF('Portfolio Design'!$F$22="Normal",_xll.NormalValue('Portfolio Design'!$D$22,'Portfolio Design'!$E$22),IF('Portfolio Design'!$F$22="Log-normal",_xll.LognormalGrossReturnValue('Portfolio Design'!$D$22,'Portfolio Design'!$E$22),0)))*('Portfolio Design'!$G$22/'Portfolio Design'!$G$28)</f>
        <v>0</v>
      </c>
      <c r="G51" s="1">
        <f>IF('Portfolio Design'!$F$23="Fixed",'Portfolio Design'!$D$23,IF('Portfolio Design'!$F$23="Normal",_xll.NormalValue('Portfolio Design'!$D$23,'Portfolio Design'!$E$23),IF('Portfolio Design'!$F$23="Log-normal",_xll.LognormalGrossReturnValue('Portfolio Design'!$D$23,'Portfolio Design'!$E$23),0)))*('Portfolio Design'!$G$23/'Portfolio Design'!$G$28)</f>
        <v>0</v>
      </c>
      <c r="H51" s="1">
        <f>IF('Portfolio Design'!$F$24="Fixed",'Portfolio Design'!$D$24,IF('Portfolio Design'!$F$24="Normal",_xll.NormalValue('Portfolio Design'!$D$24,'Portfolio Design'!$E$24),IF('Portfolio Design'!$F$24="Log-normal",_xll.LognormalGrossReturnValue('Portfolio Design'!$D$24,'Portfolio Design'!$E$24),0)))*('Portfolio Design'!$G$24/'Portfolio Design'!$G$28)</f>
        <v>0</v>
      </c>
      <c r="I51" s="1">
        <f>IF('Portfolio Design'!$F$25="Fixed",'Portfolio Design'!$D$25,IF('Portfolio Design'!$F$25="Normal",_xll.NormalValue('Portfolio Design'!$D$25,'Portfolio Design'!$E$25),IF('Portfolio Design'!$F$25="Log-normal",_xll.LognormalGrossReturnValue('Portfolio Design'!$D$25,'Portfolio Design'!$E$25),0)))*('Portfolio Design'!$G$25/'Portfolio Design'!$G$28)</f>
        <v>0</v>
      </c>
      <c r="J51" s="1">
        <f>IF('Portfolio Design'!$F$26="Fixed",'Portfolio Design'!$D$26,IF('Portfolio Design'!$F$26="Normal",_xll.NormalValue('Portfolio Design'!$D$26,'Portfolio Design'!$E$26),IF('Portfolio Design'!$F$26="Log-normal",_xll.LognormalGrossReturnValue('Portfolio Design'!$D$26,'Portfolio Design'!$E$26),0)))*('Portfolio Design'!$G$26/'Portfolio Design'!$G$28)</f>
        <v>0</v>
      </c>
      <c r="K51" s="1">
        <f>IF('Portfolio Design'!$F$27="Fixed",'Portfolio Design'!$D$27,IF('Portfolio Design'!$F$27="Normal",_xll.NormalValue('Portfolio Design'!$D$27,'Portfolio Design'!$E$27),IF('Portfolio Design'!$F$27="Log-normal",_xll.LognormalGrossReturnValue('Portfolio Design'!$D$27,'Portfolio Design'!$E$27),0)))*('Portfolio Design'!$G$27/'Portfolio Design'!$G$28)</f>
        <v>0</v>
      </c>
      <c r="M51" s="2">
        <f>SUM(B51:K51)</f>
        <v>2.1937680410113899E-2</v>
      </c>
      <c r="N51" s="1"/>
      <c r="O51" s="1">
        <f>(1+O50)*(1+M51)-1</f>
        <v>1.4837629086708102</v>
      </c>
      <c r="P51" s="1"/>
      <c r="Q51" s="1">
        <f>POWER(1+O51,1/A51)-1</f>
        <v>4.9047783217791796E-2</v>
      </c>
      <c r="S51" s="4">
        <f>_xll.SimulationMedian(O51)</f>
        <v>1.3805465524464879</v>
      </c>
      <c r="T51" s="4">
        <f>_xll.SimulationPercentile(O51,10%)</f>
        <v>0.75729898602348378</v>
      </c>
      <c r="U51" s="4">
        <f>_xll.SimulationPercentile(O51,90%)</f>
        <v>2.2071060280448802</v>
      </c>
    </row>
    <row r="52" spans="1:21" x14ac:dyDescent="0.25">
      <c r="A52">
        <f>A51+1</f>
        <v>20</v>
      </c>
      <c r="B52" s="1">
        <f>IF('Portfolio Design'!$F$18="Fixed",'Portfolio Design'!$D$18,IF('Portfolio Design'!$F$18="Normal",_xll.NormalValue('Portfolio Design'!$D$18,'Portfolio Design'!$E$18),IF('Portfolio Design'!$F$18="Log-normal",_xll.LognormalGrossReturnValue('Portfolio Design'!$D$18,'Portfolio Design'!$E$18),0)))*('Portfolio Design'!$G$18/'Portfolio Design'!G$28)</f>
        <v>5.0000000000000001E-3</v>
      </c>
      <c r="C52" s="1">
        <f>IF('Portfolio Design'!$F$19="Fixed",'Portfolio Design'!$D$19,IF('Portfolio Design'!$F$19="Normal",_xll.NormalValue('Portfolio Design'!$D$19,'Portfolio Design'!$E$19),IF('Portfolio Design'!$F$19="Log-normal",_xll.LognormalGrossReturnValue('Portfolio Design'!$D$19,'Portfolio Design'!$E$19),0)))*('Portfolio Design'!$G$19/'Portfolio Design'!$G$28)</f>
        <v>1.6861435985270568E-2</v>
      </c>
      <c r="D52" s="1">
        <f>IF('Portfolio Design'!$F$20="Fixed",'Portfolio Design'!$D$20,IF('Portfolio Design'!$F$20="Normal",_xll.NormalValue('Portfolio Design'!$D$20,'Portfolio Design'!$E$20),IF('Portfolio Design'!$F$20="Log-normal",_xll.LognormalGrossReturnValue('Portfolio Design'!$D$20,'Portfolio Design'!$E$20),0)))*('Portfolio Design'!$G$20/'Portfolio Design'!$G$28)</f>
        <v>-2.9718587688867787E-2</v>
      </c>
      <c r="E52" s="1">
        <f>IF('Portfolio Design'!$F$21="Fixed",'Portfolio Design'!$D$21,IF('Portfolio Design'!$F$21="Normal",_xll.NormalValue('Portfolio Design'!$D$21,'Portfolio Design'!$E$21),IF('Portfolio Design'!$F$21="Log-normal",_xll.LognormalGrossReturnValue('Portfolio Design'!$D$21,'Portfolio Design'!$E$21),0)))*('Portfolio Design'!$G$21/'Portfolio Design'!$G$28)</f>
        <v>0</v>
      </c>
      <c r="F52" s="1">
        <f>IF('Portfolio Design'!$F$22="Fixed",'Portfolio Design'!$D$22,IF('Portfolio Design'!$F$22="Normal",_xll.NormalValue('Portfolio Design'!$D$22,'Portfolio Design'!$E$22),IF('Portfolio Design'!$F$22="Log-normal",_xll.LognormalGrossReturnValue('Portfolio Design'!$D$22,'Portfolio Design'!$E$22),0)))*('Portfolio Design'!$G$22/'Portfolio Design'!$G$28)</f>
        <v>0</v>
      </c>
      <c r="G52" s="1">
        <f>IF('Portfolio Design'!$F$23="Fixed",'Portfolio Design'!$D$23,IF('Portfolio Design'!$F$23="Normal",_xll.NormalValue('Portfolio Design'!$D$23,'Portfolio Design'!$E$23),IF('Portfolio Design'!$F$23="Log-normal",_xll.LognormalGrossReturnValue('Portfolio Design'!$D$23,'Portfolio Design'!$E$23),0)))*('Portfolio Design'!$G$23/'Portfolio Design'!$G$28)</f>
        <v>0</v>
      </c>
      <c r="H52" s="1">
        <f>IF('Portfolio Design'!$F$24="Fixed",'Portfolio Design'!$D$24,IF('Portfolio Design'!$F$24="Normal",_xll.NormalValue('Portfolio Design'!$D$24,'Portfolio Design'!$E$24),IF('Portfolio Design'!$F$24="Log-normal",_xll.LognormalGrossReturnValue('Portfolio Design'!$D$24,'Portfolio Design'!$E$24),0)))*('Portfolio Design'!$G$24/'Portfolio Design'!$G$28)</f>
        <v>0</v>
      </c>
      <c r="I52" s="1">
        <f>IF('Portfolio Design'!$F$25="Fixed",'Portfolio Design'!$D$25,IF('Portfolio Design'!$F$25="Normal",_xll.NormalValue('Portfolio Design'!$D$25,'Portfolio Design'!$E$25),IF('Portfolio Design'!$F$25="Log-normal",_xll.LognormalGrossReturnValue('Portfolio Design'!$D$25,'Portfolio Design'!$E$25),0)))*('Portfolio Design'!$G$25/'Portfolio Design'!$G$28)</f>
        <v>0</v>
      </c>
      <c r="J52" s="1">
        <f>IF('Portfolio Design'!$F$26="Fixed",'Portfolio Design'!$D$26,IF('Portfolio Design'!$F$26="Normal",_xll.NormalValue('Portfolio Design'!$D$26,'Portfolio Design'!$E$26),IF('Portfolio Design'!$F$26="Log-normal",_xll.LognormalGrossReturnValue('Portfolio Design'!$D$26,'Portfolio Design'!$E$26),0)))*('Portfolio Design'!$G$26/'Portfolio Design'!$G$28)</f>
        <v>0</v>
      </c>
      <c r="K52" s="1">
        <f>IF('Portfolio Design'!$F$27="Fixed",'Portfolio Design'!$D$27,IF('Portfolio Design'!$F$27="Normal",_xll.NormalValue('Portfolio Design'!$D$27,'Portfolio Design'!$E$27),IF('Portfolio Design'!$F$27="Log-normal",_xll.LognormalGrossReturnValue('Portfolio Design'!$D$27,'Portfolio Design'!$E$27),0)))*('Portfolio Design'!$G$27/'Portfolio Design'!$G$28)</f>
        <v>0</v>
      </c>
      <c r="M52" s="2">
        <f>SUM(B52:K52)</f>
        <v>-7.8571517035972184E-3</v>
      </c>
      <c r="N52" s="1"/>
      <c r="O52" s="1">
        <f>(1+O51)*(1+M52)-1</f>
        <v>1.4642476067016155</v>
      </c>
      <c r="P52" s="1"/>
      <c r="Q52" s="1">
        <f>POWER(1+O52,1/A52)-1</f>
        <v>4.6126532727886804E-2</v>
      </c>
      <c r="S52" s="4">
        <f>_xll.SimulationMedian(O52)</f>
        <v>1.4770068637582345</v>
      </c>
      <c r="T52" s="4">
        <f>_xll.SimulationPercentile(O52,10%)</f>
        <v>0.83439492829572126</v>
      </c>
      <c r="U52" s="4">
        <f>_xll.SimulationPercentile(O52,90%)</f>
        <v>2.3581444902891611</v>
      </c>
    </row>
    <row r="53" spans="1:21" x14ac:dyDescent="0.25">
      <c r="A53">
        <f>A52+1</f>
        <v>21</v>
      </c>
      <c r="B53" s="1">
        <f>IF('Portfolio Design'!$F$18="Fixed",'Portfolio Design'!$D$18,IF('Portfolio Design'!$F$18="Normal",_xll.NormalValue('Portfolio Design'!$D$18,'Portfolio Design'!$E$18),IF('Portfolio Design'!$F$18="Log-normal",_xll.LognormalGrossReturnValue('Portfolio Design'!$D$18,'Portfolio Design'!$E$18),0)))*('Portfolio Design'!$G$18/'Portfolio Design'!G$28)</f>
        <v>5.0000000000000001E-3</v>
      </c>
      <c r="C53" s="1">
        <f>IF('Portfolio Design'!$F$19="Fixed",'Portfolio Design'!$D$19,IF('Portfolio Design'!$F$19="Normal",_xll.NormalValue('Portfolio Design'!$D$19,'Portfolio Design'!$E$19),IF('Portfolio Design'!$F$19="Log-normal",_xll.LognormalGrossReturnValue('Portfolio Design'!$D$19,'Portfolio Design'!$E$19),0)))*('Portfolio Design'!$G$19/'Portfolio Design'!$G$28)</f>
        <v>-2.0057942168537068E-2</v>
      </c>
      <c r="D53" s="1">
        <f>IF('Portfolio Design'!$F$20="Fixed",'Portfolio Design'!$D$20,IF('Portfolio Design'!$F$20="Normal",_xll.NormalValue('Portfolio Design'!$D$20,'Portfolio Design'!$E$20),IF('Portfolio Design'!$F$20="Log-normal",_xll.LognormalGrossReturnValue('Portfolio Design'!$D$20,'Portfolio Design'!$E$20),0)))*('Portfolio Design'!$G$20/'Portfolio Design'!$G$28)</f>
        <v>-5.8916240341584492E-2</v>
      </c>
      <c r="E53" s="1">
        <f>IF('Portfolio Design'!$F$21="Fixed",'Portfolio Design'!$D$21,IF('Portfolio Design'!$F$21="Normal",_xll.NormalValue('Portfolio Design'!$D$21,'Portfolio Design'!$E$21),IF('Portfolio Design'!$F$21="Log-normal",_xll.LognormalGrossReturnValue('Portfolio Design'!$D$21,'Portfolio Design'!$E$21),0)))*('Portfolio Design'!$G$21/'Portfolio Design'!$G$28)</f>
        <v>0</v>
      </c>
      <c r="F53" s="1">
        <f>IF('Portfolio Design'!$F$22="Fixed",'Portfolio Design'!$D$22,IF('Portfolio Design'!$F$22="Normal",_xll.NormalValue('Portfolio Design'!$D$22,'Portfolio Design'!$E$22),IF('Portfolio Design'!$F$22="Log-normal",_xll.LognormalGrossReturnValue('Portfolio Design'!$D$22,'Portfolio Design'!$E$22),0)))*('Portfolio Design'!$G$22/'Portfolio Design'!$G$28)</f>
        <v>0</v>
      </c>
      <c r="G53" s="1">
        <f>IF('Portfolio Design'!$F$23="Fixed",'Portfolio Design'!$D$23,IF('Portfolio Design'!$F$23="Normal",_xll.NormalValue('Portfolio Design'!$D$23,'Portfolio Design'!$E$23),IF('Portfolio Design'!$F$23="Log-normal",_xll.LognormalGrossReturnValue('Portfolio Design'!$D$23,'Portfolio Design'!$E$23),0)))*('Portfolio Design'!$G$23/'Portfolio Design'!$G$28)</f>
        <v>0</v>
      </c>
      <c r="H53" s="1">
        <f>IF('Portfolio Design'!$F$24="Fixed",'Portfolio Design'!$D$24,IF('Portfolio Design'!$F$24="Normal",_xll.NormalValue('Portfolio Design'!$D$24,'Portfolio Design'!$E$24),IF('Portfolio Design'!$F$24="Log-normal",_xll.LognormalGrossReturnValue('Portfolio Design'!$D$24,'Portfolio Design'!$E$24),0)))*('Portfolio Design'!$G$24/'Portfolio Design'!$G$28)</f>
        <v>0</v>
      </c>
      <c r="I53" s="1">
        <f>IF('Portfolio Design'!$F$25="Fixed",'Portfolio Design'!$D$25,IF('Portfolio Design'!$F$25="Normal",_xll.NormalValue('Portfolio Design'!$D$25,'Portfolio Design'!$E$25),IF('Portfolio Design'!$F$25="Log-normal",_xll.LognormalGrossReturnValue('Portfolio Design'!$D$25,'Portfolio Design'!$E$25),0)))*('Portfolio Design'!$G$25/'Portfolio Design'!$G$28)</f>
        <v>0</v>
      </c>
      <c r="J53" s="1">
        <f>IF('Portfolio Design'!$F$26="Fixed",'Portfolio Design'!$D$26,IF('Portfolio Design'!$F$26="Normal",_xll.NormalValue('Portfolio Design'!$D$26,'Portfolio Design'!$E$26),IF('Portfolio Design'!$F$26="Log-normal",_xll.LognormalGrossReturnValue('Portfolio Design'!$D$26,'Portfolio Design'!$E$26),0)))*('Portfolio Design'!$G$26/'Portfolio Design'!$G$28)</f>
        <v>0</v>
      </c>
      <c r="K53" s="1">
        <f>IF('Portfolio Design'!$F$27="Fixed",'Portfolio Design'!$D$27,IF('Portfolio Design'!$F$27="Normal",_xll.NormalValue('Portfolio Design'!$D$27,'Portfolio Design'!$E$27),IF('Portfolio Design'!$F$27="Log-normal",_xll.LognormalGrossReturnValue('Portfolio Design'!$D$27,'Portfolio Design'!$E$27),0)))*('Portfolio Design'!$G$27/'Portfolio Design'!$G$28)</f>
        <v>0</v>
      </c>
      <c r="M53" s="2">
        <f>SUM(B53:K53)</f>
        <v>-7.3974182510121556E-2</v>
      </c>
      <c r="N53" s="1"/>
      <c r="O53" s="1">
        <f>(1+O52)*(1+M53)-1</f>
        <v>1.2819569044933399</v>
      </c>
      <c r="P53" s="1"/>
      <c r="Q53" s="1">
        <f>POWER(1+O53,1/A53)-1</f>
        <v>4.0069255909336965E-2</v>
      </c>
      <c r="S53" s="4">
        <f>_xll.SimulationMedian(O53)</f>
        <v>1.5931578248114313</v>
      </c>
      <c r="T53" s="4">
        <f>_xll.SimulationPercentile(O53,10%)</f>
        <v>0.89830913926008416</v>
      </c>
      <c r="U53" s="4">
        <f>_xll.SimulationPercentile(O53,90%)</f>
        <v>2.5255758057402602</v>
      </c>
    </row>
    <row r="54" spans="1:21" x14ac:dyDescent="0.25">
      <c r="A54">
        <f>A53+1</f>
        <v>22</v>
      </c>
      <c r="B54" s="1">
        <f>IF('Portfolio Design'!$F$18="Fixed",'Portfolio Design'!$D$18,IF('Portfolio Design'!$F$18="Normal",_xll.NormalValue('Portfolio Design'!$D$18,'Portfolio Design'!$E$18),IF('Portfolio Design'!$F$18="Log-normal",_xll.LognormalGrossReturnValue('Portfolio Design'!$D$18,'Portfolio Design'!$E$18),0)))*('Portfolio Design'!$G$18/'Portfolio Design'!G$28)</f>
        <v>5.0000000000000001E-3</v>
      </c>
      <c r="C54" s="1">
        <f>IF('Portfolio Design'!$F$19="Fixed",'Portfolio Design'!$D$19,IF('Portfolio Design'!$F$19="Normal",_xll.NormalValue('Portfolio Design'!$D$19,'Portfolio Design'!$E$19),IF('Portfolio Design'!$F$19="Log-normal",_xll.LognormalGrossReturnValue('Portfolio Design'!$D$19,'Portfolio Design'!$E$19),0)))*('Portfolio Design'!$G$19/'Portfolio Design'!$G$28)</f>
        <v>-1.0841810463035839E-2</v>
      </c>
      <c r="D54" s="1">
        <f>IF('Portfolio Design'!$F$20="Fixed",'Portfolio Design'!$D$20,IF('Portfolio Design'!$F$20="Normal",_xll.NormalValue('Portfolio Design'!$D$20,'Portfolio Design'!$E$20),IF('Portfolio Design'!$F$20="Log-normal",_xll.LognormalGrossReturnValue('Portfolio Design'!$D$20,'Portfolio Design'!$E$20),0)))*('Portfolio Design'!$G$20/'Portfolio Design'!$G$28)</f>
        <v>7.2063432039383701E-2</v>
      </c>
      <c r="E54" s="1">
        <f>IF('Portfolio Design'!$F$21="Fixed",'Portfolio Design'!$D$21,IF('Portfolio Design'!$F$21="Normal",_xll.NormalValue('Portfolio Design'!$D$21,'Portfolio Design'!$E$21),IF('Portfolio Design'!$F$21="Log-normal",_xll.LognormalGrossReturnValue('Portfolio Design'!$D$21,'Portfolio Design'!$E$21),0)))*('Portfolio Design'!$G$21/'Portfolio Design'!$G$28)</f>
        <v>0</v>
      </c>
      <c r="F54" s="1">
        <f>IF('Portfolio Design'!$F$22="Fixed",'Portfolio Design'!$D$22,IF('Portfolio Design'!$F$22="Normal",_xll.NormalValue('Portfolio Design'!$D$22,'Portfolio Design'!$E$22),IF('Portfolio Design'!$F$22="Log-normal",_xll.LognormalGrossReturnValue('Portfolio Design'!$D$22,'Portfolio Design'!$E$22),0)))*('Portfolio Design'!$G$22/'Portfolio Design'!$G$28)</f>
        <v>0</v>
      </c>
      <c r="G54" s="1">
        <f>IF('Portfolio Design'!$F$23="Fixed",'Portfolio Design'!$D$23,IF('Portfolio Design'!$F$23="Normal",_xll.NormalValue('Portfolio Design'!$D$23,'Portfolio Design'!$E$23),IF('Portfolio Design'!$F$23="Log-normal",_xll.LognormalGrossReturnValue('Portfolio Design'!$D$23,'Portfolio Design'!$E$23),0)))*('Portfolio Design'!$G$23/'Portfolio Design'!$G$28)</f>
        <v>0</v>
      </c>
      <c r="H54" s="1">
        <f>IF('Portfolio Design'!$F$24="Fixed",'Portfolio Design'!$D$24,IF('Portfolio Design'!$F$24="Normal",_xll.NormalValue('Portfolio Design'!$D$24,'Portfolio Design'!$E$24),IF('Portfolio Design'!$F$24="Log-normal",_xll.LognormalGrossReturnValue('Portfolio Design'!$D$24,'Portfolio Design'!$E$24),0)))*('Portfolio Design'!$G$24/'Portfolio Design'!$G$28)</f>
        <v>0</v>
      </c>
      <c r="I54" s="1">
        <f>IF('Portfolio Design'!$F$25="Fixed",'Portfolio Design'!$D$25,IF('Portfolio Design'!$F$25="Normal",_xll.NormalValue('Portfolio Design'!$D$25,'Portfolio Design'!$E$25),IF('Portfolio Design'!$F$25="Log-normal",_xll.LognormalGrossReturnValue('Portfolio Design'!$D$25,'Portfolio Design'!$E$25),0)))*('Portfolio Design'!$G$25/'Portfolio Design'!$G$28)</f>
        <v>0</v>
      </c>
      <c r="J54" s="1">
        <f>IF('Portfolio Design'!$F$26="Fixed",'Portfolio Design'!$D$26,IF('Portfolio Design'!$F$26="Normal",_xll.NormalValue('Portfolio Design'!$D$26,'Portfolio Design'!$E$26),IF('Portfolio Design'!$F$26="Log-normal",_xll.LognormalGrossReturnValue('Portfolio Design'!$D$26,'Portfolio Design'!$E$26),0)))*('Portfolio Design'!$G$26/'Portfolio Design'!$G$28)</f>
        <v>0</v>
      </c>
      <c r="K54" s="1">
        <f>IF('Portfolio Design'!$F$27="Fixed",'Portfolio Design'!$D$27,IF('Portfolio Design'!$F$27="Normal",_xll.NormalValue('Portfolio Design'!$D$27,'Portfolio Design'!$E$27),IF('Portfolio Design'!$F$27="Log-normal",_xll.LognormalGrossReturnValue('Portfolio Design'!$D$27,'Portfolio Design'!$E$27),0)))*('Portfolio Design'!$G$27/'Portfolio Design'!$G$28)</f>
        <v>0</v>
      </c>
      <c r="M54" s="2">
        <f>SUM(B54:K54)</f>
        <v>6.6221621576347867E-2</v>
      </c>
      <c r="N54" s="1"/>
      <c r="O54" s="1">
        <f>(1+O53)*(1+M54)-1</f>
        <v>1.4330717910762321</v>
      </c>
      <c r="P54" s="1"/>
      <c r="Q54" s="1">
        <f>POWER(1+O54,1/A54)-1</f>
        <v>4.1243963210367607E-2</v>
      </c>
      <c r="S54" s="4">
        <f>_xll.SimulationMedian(O54)</f>
        <v>1.713364213389827</v>
      </c>
      <c r="T54" s="4">
        <f>_xll.SimulationPercentile(O54,10%)</f>
        <v>0.96704670222313349</v>
      </c>
      <c r="U54" s="4">
        <f>_xll.SimulationPercentile(O54,90%)</f>
        <v>2.7198131120160012</v>
      </c>
    </row>
    <row r="55" spans="1:21" x14ac:dyDescent="0.25">
      <c r="A55">
        <f>A54+1</f>
        <v>23</v>
      </c>
      <c r="B55" s="1">
        <f>IF('Portfolio Design'!$F$18="Fixed",'Portfolio Design'!$D$18,IF('Portfolio Design'!$F$18="Normal",_xll.NormalValue('Portfolio Design'!$D$18,'Portfolio Design'!$E$18),IF('Portfolio Design'!$F$18="Log-normal",_xll.LognormalGrossReturnValue('Portfolio Design'!$D$18,'Portfolio Design'!$E$18),0)))*('Portfolio Design'!$G$18/'Portfolio Design'!G$28)</f>
        <v>5.0000000000000001E-3</v>
      </c>
      <c r="C55" s="1">
        <f>IF('Portfolio Design'!$F$19="Fixed",'Portfolio Design'!$D$19,IF('Portfolio Design'!$F$19="Normal",_xll.NormalValue('Portfolio Design'!$D$19,'Portfolio Design'!$E$19),IF('Portfolio Design'!$F$19="Log-normal",_xll.LognormalGrossReturnValue('Portfolio Design'!$D$19,'Portfolio Design'!$E$19),0)))*('Portfolio Design'!$G$19/'Portfolio Design'!$G$28)</f>
        <v>0.14121819292563276</v>
      </c>
      <c r="D55" s="1">
        <f>IF('Portfolio Design'!$F$20="Fixed",'Portfolio Design'!$D$20,IF('Portfolio Design'!$F$20="Normal",_xll.NormalValue('Portfolio Design'!$D$20,'Portfolio Design'!$E$20),IF('Portfolio Design'!$F$20="Log-normal",_xll.LognormalGrossReturnValue('Portfolio Design'!$D$20,'Portfolio Design'!$E$20),0)))*('Portfolio Design'!$G$20/'Portfolio Design'!$G$28)</f>
        <v>1.1703452056259722E-2</v>
      </c>
      <c r="E55" s="1">
        <f>IF('Portfolio Design'!$F$21="Fixed",'Portfolio Design'!$D$21,IF('Portfolio Design'!$F$21="Normal",_xll.NormalValue('Portfolio Design'!$D$21,'Portfolio Design'!$E$21),IF('Portfolio Design'!$F$21="Log-normal",_xll.LognormalGrossReturnValue('Portfolio Design'!$D$21,'Portfolio Design'!$E$21),0)))*('Portfolio Design'!$G$21/'Portfolio Design'!$G$28)</f>
        <v>0</v>
      </c>
      <c r="F55" s="1">
        <f>IF('Portfolio Design'!$F$22="Fixed",'Portfolio Design'!$D$22,IF('Portfolio Design'!$F$22="Normal",_xll.NormalValue('Portfolio Design'!$D$22,'Portfolio Design'!$E$22),IF('Portfolio Design'!$F$22="Log-normal",_xll.LognormalGrossReturnValue('Portfolio Design'!$D$22,'Portfolio Design'!$E$22),0)))*('Portfolio Design'!$G$22/'Portfolio Design'!$G$28)</f>
        <v>0</v>
      </c>
      <c r="G55" s="1">
        <f>IF('Portfolio Design'!$F$23="Fixed",'Portfolio Design'!$D$23,IF('Portfolio Design'!$F$23="Normal",_xll.NormalValue('Portfolio Design'!$D$23,'Portfolio Design'!$E$23),IF('Portfolio Design'!$F$23="Log-normal",_xll.LognormalGrossReturnValue('Portfolio Design'!$D$23,'Portfolio Design'!$E$23),0)))*('Portfolio Design'!$G$23/'Portfolio Design'!$G$28)</f>
        <v>0</v>
      </c>
      <c r="H55" s="1">
        <f>IF('Portfolio Design'!$F$24="Fixed",'Portfolio Design'!$D$24,IF('Portfolio Design'!$F$24="Normal",_xll.NormalValue('Portfolio Design'!$D$24,'Portfolio Design'!$E$24),IF('Portfolio Design'!$F$24="Log-normal",_xll.LognormalGrossReturnValue('Portfolio Design'!$D$24,'Portfolio Design'!$E$24),0)))*('Portfolio Design'!$G$24/'Portfolio Design'!$G$28)</f>
        <v>0</v>
      </c>
      <c r="I55" s="1">
        <f>IF('Portfolio Design'!$F$25="Fixed",'Portfolio Design'!$D$25,IF('Portfolio Design'!$F$25="Normal",_xll.NormalValue('Portfolio Design'!$D$25,'Portfolio Design'!$E$25),IF('Portfolio Design'!$F$25="Log-normal",_xll.LognormalGrossReturnValue('Portfolio Design'!$D$25,'Portfolio Design'!$E$25),0)))*('Portfolio Design'!$G$25/'Portfolio Design'!$G$28)</f>
        <v>0</v>
      </c>
      <c r="J55" s="1">
        <f>IF('Portfolio Design'!$F$26="Fixed",'Portfolio Design'!$D$26,IF('Portfolio Design'!$F$26="Normal",_xll.NormalValue('Portfolio Design'!$D$26,'Portfolio Design'!$E$26),IF('Portfolio Design'!$F$26="Log-normal",_xll.LognormalGrossReturnValue('Portfolio Design'!$D$26,'Portfolio Design'!$E$26),0)))*('Portfolio Design'!$G$26/'Portfolio Design'!$G$28)</f>
        <v>0</v>
      </c>
      <c r="K55" s="1">
        <f>IF('Portfolio Design'!$F$27="Fixed",'Portfolio Design'!$D$27,IF('Portfolio Design'!$F$27="Normal",_xll.NormalValue('Portfolio Design'!$D$27,'Portfolio Design'!$E$27),IF('Portfolio Design'!$F$27="Log-normal",_xll.LognormalGrossReturnValue('Portfolio Design'!$D$27,'Portfolio Design'!$E$27),0)))*('Portfolio Design'!$G$27/'Portfolio Design'!$G$28)</f>
        <v>0</v>
      </c>
      <c r="M55" s="2">
        <f>SUM(B55:K55)</f>
        <v>0.15792164498189248</v>
      </c>
      <c r="N55" s="1"/>
      <c r="O55" s="1">
        <f>(1+O54)*(1+M55)-1</f>
        <v>1.81730649068203</v>
      </c>
      <c r="P55" s="1"/>
      <c r="Q55" s="1">
        <f>POWER(1+O55,1/A55)-1</f>
        <v>4.6063392867048636E-2</v>
      </c>
      <c r="S55" s="4">
        <f>_xll.SimulationMedian(O55)</f>
        <v>1.8465796709269675</v>
      </c>
      <c r="T55" s="4">
        <f>_xll.SimulationPercentile(O55,10%)</f>
        <v>1.0438262423452978</v>
      </c>
      <c r="U55" s="4">
        <f>_xll.SimulationPercentile(O55,90%)</f>
        <v>2.9355559278990491</v>
      </c>
    </row>
    <row r="56" spans="1:21" x14ac:dyDescent="0.25">
      <c r="A56">
        <f>A55+1</f>
        <v>24</v>
      </c>
      <c r="B56" s="1">
        <f>IF('Portfolio Design'!$F$18="Fixed",'Portfolio Design'!$D$18,IF('Portfolio Design'!$F$18="Normal",_xll.NormalValue('Portfolio Design'!$D$18,'Portfolio Design'!$E$18),IF('Portfolio Design'!$F$18="Log-normal",_xll.LognormalGrossReturnValue('Portfolio Design'!$D$18,'Portfolio Design'!$E$18),0)))*('Portfolio Design'!$G$18/'Portfolio Design'!G$28)</f>
        <v>5.0000000000000001E-3</v>
      </c>
      <c r="C56" s="1">
        <f>IF('Portfolio Design'!$F$19="Fixed",'Portfolio Design'!$D$19,IF('Portfolio Design'!$F$19="Normal",_xll.NormalValue('Portfolio Design'!$D$19,'Portfolio Design'!$E$19),IF('Portfolio Design'!$F$19="Log-normal",_xll.LognormalGrossReturnValue('Portfolio Design'!$D$19,'Portfolio Design'!$E$19),0)))*('Portfolio Design'!$G$19/'Portfolio Design'!$G$28)</f>
        <v>-1.4970050071265784E-2</v>
      </c>
      <c r="D56" s="1">
        <f>IF('Portfolio Design'!$F$20="Fixed",'Portfolio Design'!$D$20,IF('Portfolio Design'!$F$20="Normal",_xll.NormalValue('Portfolio Design'!$D$20,'Portfolio Design'!$E$20),IF('Portfolio Design'!$F$20="Log-normal",_xll.LognormalGrossReturnValue('Portfolio Design'!$D$20,'Portfolio Design'!$E$20),0)))*('Portfolio Design'!$G$20/'Portfolio Design'!$G$28)</f>
        <v>6.2913814617385155E-2</v>
      </c>
      <c r="E56" s="1">
        <f>IF('Portfolio Design'!$F$21="Fixed",'Portfolio Design'!$D$21,IF('Portfolio Design'!$F$21="Normal",_xll.NormalValue('Portfolio Design'!$D$21,'Portfolio Design'!$E$21),IF('Portfolio Design'!$F$21="Log-normal",_xll.LognormalGrossReturnValue('Portfolio Design'!$D$21,'Portfolio Design'!$E$21),0)))*('Portfolio Design'!$G$21/'Portfolio Design'!$G$28)</f>
        <v>0</v>
      </c>
      <c r="F56" s="1">
        <f>IF('Portfolio Design'!$F$22="Fixed",'Portfolio Design'!$D$22,IF('Portfolio Design'!$F$22="Normal",_xll.NormalValue('Portfolio Design'!$D$22,'Portfolio Design'!$E$22),IF('Portfolio Design'!$F$22="Log-normal",_xll.LognormalGrossReturnValue('Portfolio Design'!$D$22,'Portfolio Design'!$E$22),0)))*('Portfolio Design'!$G$22/'Portfolio Design'!$G$28)</f>
        <v>0</v>
      </c>
      <c r="G56" s="1">
        <f>IF('Portfolio Design'!$F$23="Fixed",'Portfolio Design'!$D$23,IF('Portfolio Design'!$F$23="Normal",_xll.NormalValue('Portfolio Design'!$D$23,'Portfolio Design'!$E$23),IF('Portfolio Design'!$F$23="Log-normal",_xll.LognormalGrossReturnValue('Portfolio Design'!$D$23,'Portfolio Design'!$E$23),0)))*('Portfolio Design'!$G$23/'Portfolio Design'!$G$28)</f>
        <v>0</v>
      </c>
      <c r="H56" s="1">
        <f>IF('Portfolio Design'!$F$24="Fixed",'Portfolio Design'!$D$24,IF('Portfolio Design'!$F$24="Normal",_xll.NormalValue('Portfolio Design'!$D$24,'Portfolio Design'!$E$24),IF('Portfolio Design'!$F$24="Log-normal",_xll.LognormalGrossReturnValue('Portfolio Design'!$D$24,'Portfolio Design'!$E$24),0)))*('Portfolio Design'!$G$24/'Portfolio Design'!$G$28)</f>
        <v>0</v>
      </c>
      <c r="I56" s="1">
        <f>IF('Portfolio Design'!$F$25="Fixed",'Portfolio Design'!$D$25,IF('Portfolio Design'!$F$25="Normal",_xll.NormalValue('Portfolio Design'!$D$25,'Portfolio Design'!$E$25),IF('Portfolio Design'!$F$25="Log-normal",_xll.LognormalGrossReturnValue('Portfolio Design'!$D$25,'Portfolio Design'!$E$25),0)))*('Portfolio Design'!$G$25/'Portfolio Design'!$G$28)</f>
        <v>0</v>
      </c>
      <c r="J56" s="1">
        <f>IF('Portfolio Design'!$F$26="Fixed",'Portfolio Design'!$D$26,IF('Portfolio Design'!$F$26="Normal",_xll.NormalValue('Portfolio Design'!$D$26,'Portfolio Design'!$E$26),IF('Portfolio Design'!$F$26="Log-normal",_xll.LognormalGrossReturnValue('Portfolio Design'!$D$26,'Portfolio Design'!$E$26),0)))*('Portfolio Design'!$G$26/'Portfolio Design'!$G$28)</f>
        <v>0</v>
      </c>
      <c r="K56" s="1">
        <f>IF('Portfolio Design'!$F$27="Fixed",'Portfolio Design'!$D$27,IF('Portfolio Design'!$F$27="Normal",_xll.NormalValue('Portfolio Design'!$D$27,'Portfolio Design'!$E$27),IF('Portfolio Design'!$F$27="Log-normal",_xll.LognormalGrossReturnValue('Portfolio Design'!$D$27,'Portfolio Design'!$E$27),0)))*('Portfolio Design'!$G$27/'Portfolio Design'!$G$28)</f>
        <v>0</v>
      </c>
      <c r="M56" s="2">
        <f>SUM(B56:K56)</f>
        <v>5.2943764546119376E-2</v>
      </c>
      <c r="N56" s="1"/>
      <c r="O56" s="1">
        <f>(1+O55)*(1+M56)-1</f>
        <v>1.9664653021789529</v>
      </c>
      <c r="P56" s="1"/>
      <c r="Q56" s="1">
        <f>POWER(1+O56,1/A56)-1</f>
        <v>4.6349175353897598E-2</v>
      </c>
      <c r="S56" s="4">
        <f>_xll.SimulationMedian(O56)</f>
        <v>1.9633008671848513</v>
      </c>
      <c r="T56" s="4">
        <f>_xll.SimulationPercentile(O56,10%)</f>
        <v>1.1276514265355693</v>
      </c>
      <c r="U56" s="4">
        <f>_xll.SimulationPercentile(O56,90%)</f>
        <v>3.1562385830240469</v>
      </c>
    </row>
    <row r="57" spans="1:21" x14ac:dyDescent="0.25">
      <c r="A57">
        <f>A56+1</f>
        <v>25</v>
      </c>
      <c r="B57" s="1">
        <f>IF('Portfolio Design'!$F$18="Fixed",'Portfolio Design'!$D$18,IF('Portfolio Design'!$F$18="Normal",_xll.NormalValue('Portfolio Design'!$D$18,'Portfolio Design'!$E$18),IF('Portfolio Design'!$F$18="Log-normal",_xll.LognormalGrossReturnValue('Portfolio Design'!$D$18,'Portfolio Design'!$E$18),0)))*('Portfolio Design'!$G$18/'Portfolio Design'!G$28)</f>
        <v>5.0000000000000001E-3</v>
      </c>
      <c r="C57" s="1">
        <f>IF('Portfolio Design'!$F$19="Fixed",'Portfolio Design'!$D$19,IF('Portfolio Design'!$F$19="Normal",_xll.NormalValue('Portfolio Design'!$D$19,'Portfolio Design'!$E$19),IF('Portfolio Design'!$F$19="Log-normal",_xll.LognormalGrossReturnValue('Portfolio Design'!$D$19,'Portfolio Design'!$E$19),0)))*('Portfolio Design'!$G$19/'Portfolio Design'!$G$28)</f>
        <v>3.2712331671982064E-2</v>
      </c>
      <c r="D57" s="1">
        <f>IF('Portfolio Design'!$F$20="Fixed",'Portfolio Design'!$D$20,IF('Portfolio Design'!$F$20="Normal",_xll.NormalValue('Portfolio Design'!$D$20,'Portfolio Design'!$E$20),IF('Portfolio Design'!$F$20="Log-normal",_xll.LognormalGrossReturnValue('Portfolio Design'!$D$20,'Portfolio Design'!$E$20),0)))*('Portfolio Design'!$G$20/'Portfolio Design'!$G$28)</f>
        <v>4.9984858230107121E-3</v>
      </c>
      <c r="E57" s="1">
        <f>IF('Portfolio Design'!$F$21="Fixed",'Portfolio Design'!$D$21,IF('Portfolio Design'!$F$21="Normal",_xll.NormalValue('Portfolio Design'!$D$21,'Portfolio Design'!$E$21),IF('Portfolio Design'!$F$21="Log-normal",_xll.LognormalGrossReturnValue('Portfolio Design'!$D$21,'Portfolio Design'!$E$21),0)))*('Portfolio Design'!$G$21/'Portfolio Design'!$G$28)</f>
        <v>0</v>
      </c>
      <c r="F57" s="1">
        <f>IF('Portfolio Design'!$F$22="Fixed",'Portfolio Design'!$D$22,IF('Portfolio Design'!$F$22="Normal",_xll.NormalValue('Portfolio Design'!$D$22,'Portfolio Design'!$E$22),IF('Portfolio Design'!$F$22="Log-normal",_xll.LognormalGrossReturnValue('Portfolio Design'!$D$22,'Portfolio Design'!$E$22),0)))*('Portfolio Design'!$G$22/'Portfolio Design'!$G$28)</f>
        <v>0</v>
      </c>
      <c r="G57" s="1">
        <f>IF('Portfolio Design'!$F$23="Fixed",'Portfolio Design'!$D$23,IF('Portfolio Design'!$F$23="Normal",_xll.NormalValue('Portfolio Design'!$D$23,'Portfolio Design'!$E$23),IF('Portfolio Design'!$F$23="Log-normal",_xll.LognormalGrossReturnValue('Portfolio Design'!$D$23,'Portfolio Design'!$E$23),0)))*('Portfolio Design'!$G$23/'Portfolio Design'!$G$28)</f>
        <v>0</v>
      </c>
      <c r="H57" s="1">
        <f>IF('Portfolio Design'!$F$24="Fixed",'Portfolio Design'!$D$24,IF('Portfolio Design'!$F$24="Normal",_xll.NormalValue('Portfolio Design'!$D$24,'Portfolio Design'!$E$24),IF('Portfolio Design'!$F$24="Log-normal",_xll.LognormalGrossReturnValue('Portfolio Design'!$D$24,'Portfolio Design'!$E$24),0)))*('Portfolio Design'!$G$24/'Portfolio Design'!$G$28)</f>
        <v>0</v>
      </c>
      <c r="I57" s="1">
        <f>IF('Portfolio Design'!$F$25="Fixed",'Portfolio Design'!$D$25,IF('Portfolio Design'!$F$25="Normal",_xll.NormalValue('Portfolio Design'!$D$25,'Portfolio Design'!$E$25),IF('Portfolio Design'!$F$25="Log-normal",_xll.LognormalGrossReturnValue('Portfolio Design'!$D$25,'Portfolio Design'!$E$25),0)))*('Portfolio Design'!$G$25/'Portfolio Design'!$G$28)</f>
        <v>0</v>
      </c>
      <c r="J57" s="1">
        <f>IF('Portfolio Design'!$F$26="Fixed",'Portfolio Design'!$D$26,IF('Portfolio Design'!$F$26="Normal",_xll.NormalValue('Portfolio Design'!$D$26,'Portfolio Design'!$E$26),IF('Portfolio Design'!$F$26="Log-normal",_xll.LognormalGrossReturnValue('Portfolio Design'!$D$26,'Portfolio Design'!$E$26),0)))*('Portfolio Design'!$G$26/'Portfolio Design'!$G$28)</f>
        <v>0</v>
      </c>
      <c r="K57" s="1">
        <f>IF('Portfolio Design'!$F$27="Fixed",'Portfolio Design'!$D$27,IF('Portfolio Design'!$F$27="Normal",_xll.NormalValue('Portfolio Design'!$D$27,'Portfolio Design'!$E$27),IF('Portfolio Design'!$F$27="Log-normal",_xll.LognormalGrossReturnValue('Portfolio Design'!$D$27,'Portfolio Design'!$E$27),0)))*('Portfolio Design'!$G$27/'Portfolio Design'!$G$28)</f>
        <v>0</v>
      </c>
      <c r="M57" s="2">
        <f>SUM(B57:K57)</f>
        <v>4.2710817494992774E-2</v>
      </c>
      <c r="N57" s="1"/>
      <c r="O57" s="7">
        <f>(1+O56)*(1+M57)-1</f>
        <v>2.093165460305547</v>
      </c>
      <c r="P57" s="10"/>
      <c r="Q57" s="7">
        <f>POWER(1+O57,1/A57)-1</f>
        <v>4.6203397581875416E-2</v>
      </c>
      <c r="S57" s="4">
        <f>_xll.SimulationMedian(O57)</f>
        <v>2.1109935406201235</v>
      </c>
      <c r="T57" s="4">
        <f>_xll.SimulationPercentile(O57,10%)</f>
        <v>1.2137985209220186</v>
      </c>
      <c r="U57" s="4">
        <f>_xll.SimulationPercentile(O57,90%)</f>
        <v>3.3494097826501781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9"/>
  <sheetViews>
    <sheetView workbookViewId="0">
      <selection activeCell="J25" sqref="J25"/>
    </sheetView>
  </sheetViews>
  <sheetFormatPr defaultRowHeight="15" x14ac:dyDescent="0.25"/>
  <cols>
    <col min="1" max="1" width="4.42578125" style="11" customWidth="1"/>
    <col min="2" max="2" width="17.28515625" style="11" customWidth="1"/>
    <col min="3" max="4" width="13.7109375" style="11" customWidth="1"/>
    <col min="5" max="5" width="4.85546875" style="11" customWidth="1"/>
    <col min="6" max="7" width="13.7109375" style="11" customWidth="1"/>
    <col min="8" max="16384" width="9.140625" style="11"/>
  </cols>
  <sheetData>
    <row r="2" spans="2:7" x14ac:dyDescent="0.25">
      <c r="B2" s="61" t="s">
        <v>16</v>
      </c>
      <c r="C2" s="62" t="s">
        <v>11</v>
      </c>
      <c r="D2" s="62"/>
      <c r="E2" s="61"/>
      <c r="F2" s="62" t="s">
        <v>14</v>
      </c>
      <c r="G2" s="62"/>
    </row>
    <row r="3" spans="2:7" x14ac:dyDescent="0.25">
      <c r="B3" s="13"/>
      <c r="C3" s="14" t="str">
        <f>'Portfolio Design'!C2</f>
        <v>Portfolio A</v>
      </c>
      <c r="D3" s="14" t="str">
        <f>'Portfolio Design'!C16</f>
        <v>Portfolio B</v>
      </c>
      <c r="E3" s="13"/>
      <c r="F3" s="13" t="str">
        <f>C3</f>
        <v>Portfolio A</v>
      </c>
      <c r="G3" s="13" t="str">
        <f>D3</f>
        <v>Portfolio B</v>
      </c>
    </row>
    <row r="4" spans="2:7" x14ac:dyDescent="0.25">
      <c r="B4" s="39" t="s">
        <v>1</v>
      </c>
      <c r="C4" s="56">
        <f>_xll.SimulationMean('Simulation Model'!$O$13)</f>
        <v>0.5374831852667562</v>
      </c>
      <c r="D4" s="56">
        <f>_xll.SimulationMean('Simulation Model'!$O$42)</f>
        <v>0.59792121639112961</v>
      </c>
      <c r="E4" s="12"/>
      <c r="F4" s="56">
        <f>POWER(1+C4,1/10)-1</f>
        <v>4.395321832475374E-2</v>
      </c>
      <c r="G4" s="54">
        <f>POWER(1+D4,1/10)-1</f>
        <v>4.798613355917003E-2</v>
      </c>
    </row>
    <row r="5" spans="2:7" x14ac:dyDescent="0.25">
      <c r="B5" s="40" t="s">
        <v>19</v>
      </c>
      <c r="C5" s="17">
        <f>_xll.SimulationMedian('Simulation Model'!$O$13)</f>
        <v>0.51522515630403021</v>
      </c>
      <c r="D5" s="17">
        <f>_xll.SimulationMedian('Simulation Model'!$O$42)</f>
        <v>0.57373377542945869</v>
      </c>
      <c r="F5" s="17">
        <f>POWER(1+C5,1/10)-1</f>
        <v>4.2431958144767412E-2</v>
      </c>
      <c r="G5" s="49">
        <f>POWER(1+D5,1/10)-1</f>
        <v>4.6388906086092696E-2</v>
      </c>
    </row>
    <row r="6" spans="2:7" x14ac:dyDescent="0.25">
      <c r="B6" s="41" t="s">
        <v>17</v>
      </c>
      <c r="C6" s="16">
        <f>_xll.SimulationPercentile('Simulation Model'!$O$13,10%)</f>
        <v>0.24471570646683327</v>
      </c>
      <c r="D6" s="16">
        <f>_xll.SimulationPercentile('Simulation Model'!$O$42,10%)</f>
        <v>0.26915957352448783</v>
      </c>
      <c r="E6" s="12"/>
      <c r="F6" s="16">
        <f>POWER(1+C6,1/10)-1</f>
        <v>2.2132075237292659E-2</v>
      </c>
      <c r="G6" s="54">
        <f>POWER(1+D6,1/10)-1</f>
        <v>2.4121828646847421E-2</v>
      </c>
    </row>
    <row r="7" spans="2:7" x14ac:dyDescent="0.25">
      <c r="B7" s="40" t="s">
        <v>18</v>
      </c>
      <c r="C7" s="17">
        <f>_xll.SimulationPercentile('Simulation Model'!$O$13,90%)</f>
        <v>0.85145199634529378</v>
      </c>
      <c r="D7" s="17">
        <f>_xll.SimulationPercentile('Simulation Model'!$O$42,90%)</f>
        <v>0.95702967262371264</v>
      </c>
      <c r="F7" s="17">
        <f>POWER(1+C7,1/10)-1</f>
        <v>6.3533674937026108E-2</v>
      </c>
      <c r="G7" s="49">
        <f>POWER(1+D7,1/10)-1</f>
        <v>6.9448168494332885E-2</v>
      </c>
    </row>
    <row r="8" spans="2:7" x14ac:dyDescent="0.25">
      <c r="B8" s="41" t="s">
        <v>21</v>
      </c>
      <c r="C8" s="16">
        <f>_xll.SimulationInterval('Simulation Model'!$O$13,,0)</f>
        <v>3.2000000000000002E-3</v>
      </c>
      <c r="D8" s="16">
        <f>_xll.SimulationInterval('Simulation Model'!$O$42,,0)</f>
        <v>3.5999999999999999E-3</v>
      </c>
      <c r="E8" s="12"/>
      <c r="F8" s="16"/>
      <c r="G8" s="54"/>
    </row>
    <row r="9" spans="2:7" x14ac:dyDescent="0.25">
      <c r="B9" s="65"/>
      <c r="C9" s="65"/>
      <c r="D9" s="65"/>
      <c r="E9" s="65"/>
      <c r="F9" s="65"/>
      <c r="G9" s="65"/>
    </row>
    <row r="11" spans="2:7" x14ac:dyDescent="0.25">
      <c r="B11" s="61" t="s">
        <v>20</v>
      </c>
      <c r="C11" s="62" t="s">
        <v>11</v>
      </c>
      <c r="D11" s="62"/>
      <c r="E11" s="61"/>
      <c r="F11" s="62" t="s">
        <v>14</v>
      </c>
      <c r="G11" s="62"/>
    </row>
    <row r="12" spans="2:7" x14ac:dyDescent="0.25">
      <c r="B12" s="13"/>
      <c r="C12" s="14" t="str">
        <f>C3</f>
        <v>Portfolio A</v>
      </c>
      <c r="D12" s="14" t="str">
        <f>D3</f>
        <v>Portfolio B</v>
      </c>
      <c r="E12" s="13"/>
      <c r="F12" s="13" t="str">
        <f>C12</f>
        <v>Portfolio A</v>
      </c>
      <c r="G12" s="13" t="str">
        <f>D12</f>
        <v>Portfolio B</v>
      </c>
    </row>
    <row r="13" spans="2:7" x14ac:dyDescent="0.25">
      <c r="B13" s="39" t="s">
        <v>1</v>
      </c>
      <c r="C13" s="56">
        <f>_xll.SimulationMean('Simulation Model'!$O$28)</f>
        <v>1.9376024848432414</v>
      </c>
      <c r="D13" s="56">
        <f>_xll.SimulationMean('Simulation Model'!$O$57)</f>
        <v>2.2248354215638129</v>
      </c>
      <c r="E13" s="12"/>
      <c r="F13" s="56">
        <f>POWER(1+C13,1/25)-1</f>
        <v>4.4046209749175835E-2</v>
      </c>
      <c r="G13" s="54">
        <f>POWER(1+D13,1/25)-1</f>
        <v>4.794937315617398E-2</v>
      </c>
    </row>
    <row r="14" spans="2:7" x14ac:dyDescent="0.25">
      <c r="B14" s="40" t="s">
        <v>19</v>
      </c>
      <c r="C14" s="17">
        <f>_xll.SimulationMedian('Simulation Model'!$O$28)</f>
        <v>1.8569106197274055</v>
      </c>
      <c r="D14" s="17">
        <f>_xll.SimulationMedian('Simulation Model'!$O$57)</f>
        <v>2.1109935406201235</v>
      </c>
      <c r="F14" s="17">
        <f>POWER(1+C14,1/25)-1</f>
        <v>4.2883667666199443E-2</v>
      </c>
      <c r="G14" s="49">
        <f>POWER(1+D14,1/25)-1</f>
        <v>4.6443932920815945E-2</v>
      </c>
    </row>
    <row r="15" spans="2:7" x14ac:dyDescent="0.25">
      <c r="B15" s="41" t="s">
        <v>17</v>
      </c>
      <c r="C15" s="16">
        <f>_xll.SimulationPercentile('Simulation Model'!$O$28,10%)</f>
        <v>1.052893568792356</v>
      </c>
      <c r="D15" s="16">
        <f>_xll.SimulationPercentile('Simulation Model'!$O$57,10%)</f>
        <v>1.2137985209220186</v>
      </c>
      <c r="E15" s="12"/>
      <c r="F15" s="16">
        <f>POWER(1+C15,1/25)-1</f>
        <v>2.9187866184760658E-2</v>
      </c>
      <c r="G15" s="54">
        <f>POWER(1+D15,1/25)-1</f>
        <v>3.2299040606291518E-2</v>
      </c>
    </row>
    <row r="16" spans="2:7" x14ac:dyDescent="0.25">
      <c r="B16" s="40" t="s">
        <v>18</v>
      </c>
      <c r="C16" s="17">
        <f>_xll.SimulationPercentile('Simulation Model'!$O$28,90%)</f>
        <v>2.9335475324445563</v>
      </c>
      <c r="D16" s="17">
        <f>_xll.SimulationPercentile('Simulation Model'!$O$57,90%)</f>
        <v>3.3494097826501781</v>
      </c>
      <c r="F16" s="17">
        <f>POWER(1+C16,1/25)-1</f>
        <v>5.6309963176220723E-2</v>
      </c>
      <c r="G16" s="49">
        <f>POWER(1+D16,1/25)-1</f>
        <v>6.0564810330715035E-2</v>
      </c>
    </row>
    <row r="17" spans="2:7" x14ac:dyDescent="0.25">
      <c r="B17" s="41" t="s">
        <v>21</v>
      </c>
      <c r="C17" s="16">
        <f>_xll.SimulationInterval('Simulation Model'!$O$28,,0)</f>
        <v>0</v>
      </c>
      <c r="D17" s="16">
        <f>_xll.SimulationInterval('Simulation Model'!$O$57,,0)</f>
        <v>0</v>
      </c>
      <c r="E17" s="12"/>
      <c r="F17" s="16"/>
      <c r="G17" s="54"/>
    </row>
    <row r="18" spans="2:7" x14ac:dyDescent="0.25">
      <c r="B18" s="65"/>
      <c r="C18" s="65"/>
      <c r="D18" s="65"/>
      <c r="E18" s="65"/>
      <c r="F18" s="65"/>
      <c r="G18" s="65"/>
    </row>
    <row r="22" spans="2:7" x14ac:dyDescent="0.25">
      <c r="B22" s="63" t="s">
        <v>26</v>
      </c>
      <c r="C22" s="64"/>
      <c r="D22" s="64"/>
      <c r="E22" s="64"/>
      <c r="F22" s="64"/>
      <c r="G22" s="64"/>
    </row>
    <row r="23" spans="2:7" x14ac:dyDescent="0.25">
      <c r="B23" s="53" t="s">
        <v>27</v>
      </c>
      <c r="C23" s="57">
        <f>_xll.SimulationTrials()</f>
        <v>2500</v>
      </c>
      <c r="D23" s="12"/>
      <c r="E23" s="12"/>
      <c r="F23" s="12"/>
      <c r="G23" s="12"/>
    </row>
    <row r="24" spans="2:7" x14ac:dyDescent="0.25">
      <c r="B24" s="51" t="s">
        <v>28</v>
      </c>
      <c r="C24" s="52">
        <f>_xll.SimulationTime()</f>
        <v>7.1559999999999997</v>
      </c>
    </row>
    <row r="25" spans="2:7" x14ac:dyDescent="0.25">
      <c r="B25" s="65"/>
      <c r="C25" s="65"/>
      <c r="D25" s="65"/>
      <c r="E25" s="65"/>
      <c r="F25" s="65"/>
      <c r="G25" s="65"/>
    </row>
    <row r="29" spans="2:7" x14ac:dyDescent="0.25">
      <c r="B29" s="50"/>
      <c r="C29" s="50"/>
      <c r="D29" s="50"/>
      <c r="E29" s="50"/>
      <c r="F29" s="50"/>
      <c r="G29" s="50"/>
    </row>
  </sheetData>
  <mergeCells count="4">
    <mergeCell ref="C2:D2"/>
    <mergeCell ref="F2:G2"/>
    <mergeCell ref="C11:D11"/>
    <mergeCell ref="F11:G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Portfolio Design</vt:lpstr>
      <vt:lpstr>Simulation Model</vt:lpstr>
      <vt:lpstr>Comparison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</dc:creator>
  <cp:lastModifiedBy>duncan</cp:lastModifiedBy>
  <dcterms:created xsi:type="dcterms:W3CDTF">2015-04-02T18:47:33Z</dcterms:created>
  <dcterms:modified xsi:type="dcterms:W3CDTF">2015-04-02T23:23:15Z</dcterms:modified>
</cp:coreProperties>
</file>